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workbookProtection workbookPassword="EEB6" lockStructure="1"/>
  <bookViews>
    <workbookView xWindow="15" yWindow="525" windowWidth="19440" windowHeight="9885" tabRatio="615" firstSheet="1" activeTab="1"/>
  </bookViews>
  <sheets>
    <sheet name="Инвентаризация" sheetId="1" state="hidden" r:id="rId1"/>
    <sheet name="Паспорт" sheetId="4" r:id="rId2"/>
  </sheets>
  <calcPr calcId="145621"/>
</workbook>
</file>

<file path=xl/calcChain.xml><?xml version="1.0" encoding="utf-8"?>
<calcChain xmlns="http://schemas.openxmlformats.org/spreadsheetml/2006/main">
  <c r="H374" i="4" l="1"/>
  <c r="H382" i="4"/>
  <c r="H375" i="4"/>
  <c r="H376" i="4"/>
  <c r="H377" i="4"/>
  <c r="H378" i="4"/>
  <c r="H379" i="4"/>
  <c r="H380" i="4"/>
  <c r="H381" i="4"/>
  <c r="H383" i="4"/>
  <c r="H384" i="4"/>
  <c r="H385" i="4"/>
  <c r="H386" i="4"/>
  <c r="H387" i="4"/>
  <c r="H388" i="4"/>
  <c r="H389" i="4"/>
  <c r="H390" i="4"/>
  <c r="H391" i="4"/>
  <c r="H392" i="4"/>
  <c r="H393" i="4"/>
  <c r="H394" i="4"/>
  <c r="H395" i="4"/>
  <c r="H396" i="4"/>
  <c r="H397" i="4"/>
  <c r="H398" i="4"/>
  <c r="H399" i="4"/>
  <c r="H400" i="4"/>
  <c r="H401" i="4"/>
  <c r="H402" i="4"/>
  <c r="H403" i="4"/>
  <c r="H404" i="4"/>
  <c r="H405" i="4"/>
  <c r="H406" i="4"/>
  <c r="H407" i="4"/>
  <c r="H373" i="4"/>
  <c r="A374" i="4" l="1"/>
  <c r="A375" i="4"/>
  <c r="A376" i="4"/>
  <c r="A379" i="4"/>
  <c r="A380" i="4"/>
  <c r="A381" i="4"/>
  <c r="A382" i="4"/>
  <c r="A383" i="4"/>
  <c r="A384" i="4"/>
  <c r="A385" i="4"/>
  <c r="A386" i="4"/>
  <c r="A387" i="4"/>
  <c r="A388" i="4"/>
  <c r="A389" i="4"/>
  <c r="A390" i="4"/>
  <c r="A391" i="4"/>
  <c r="A392" i="4"/>
  <c r="A393" i="4"/>
  <c r="A394" i="4"/>
  <c r="A395" i="4"/>
  <c r="A396" i="4"/>
  <c r="A397" i="4"/>
  <c r="A398" i="4"/>
  <c r="A399" i="4"/>
  <c r="A400" i="4"/>
  <c r="A401" i="4"/>
  <c r="A402" i="4"/>
  <c r="A403" i="4"/>
  <c r="A404" i="4"/>
  <c r="A405" i="4"/>
  <c r="A406" i="4"/>
  <c r="A407" i="4"/>
  <c r="A200" i="4"/>
  <c r="A90" i="4"/>
  <c r="A91" i="4"/>
  <c r="A92" i="4"/>
  <c r="A93" i="4"/>
  <c r="A94" i="4"/>
  <c r="A95" i="4"/>
  <c r="A96" i="4"/>
  <c r="A97" i="4"/>
  <c r="A98" i="4"/>
  <c r="A99" i="4"/>
  <c r="A100" i="4"/>
  <c r="A101" i="4"/>
  <c r="A102" i="4"/>
  <c r="A103" i="4"/>
  <c r="A104" i="4"/>
  <c r="A105" i="4"/>
  <c r="A106" i="4"/>
  <c r="A107" i="4"/>
  <c r="A108" i="4"/>
  <c r="A109" i="4"/>
  <c r="A110" i="4"/>
  <c r="A111" i="4"/>
  <c r="A112" i="4"/>
  <c r="A113" i="4"/>
  <c r="A114" i="4"/>
  <c r="A115" i="4"/>
  <c r="A116" i="4"/>
  <c r="A117" i="4"/>
  <c r="A118" i="4"/>
  <c r="A119" i="4"/>
  <c r="A120" i="4"/>
  <c r="A121" i="4"/>
  <c r="A336" i="4"/>
  <c r="A337" i="4"/>
  <c r="A339" i="4"/>
  <c r="A340" i="4"/>
  <c r="A341" i="4"/>
  <c r="A342" i="4"/>
  <c r="A343" i="4"/>
  <c r="A344" i="4"/>
  <c r="A345" i="4"/>
  <c r="A346" i="4"/>
  <c r="A347" i="4"/>
  <c r="A348" i="4"/>
  <c r="A349" i="4"/>
  <c r="A350" i="4"/>
  <c r="A351" i="4"/>
  <c r="A352" i="4"/>
  <c r="A353" i="4"/>
  <c r="A354" i="4"/>
  <c r="A355" i="4"/>
  <c r="A356" i="4"/>
  <c r="A357" i="4"/>
  <c r="A358" i="4"/>
  <c r="A359" i="4"/>
  <c r="A360" i="4"/>
  <c r="A361" i="4"/>
  <c r="A362" i="4"/>
  <c r="A363" i="4"/>
  <c r="A364" i="4"/>
  <c r="A365" i="4"/>
  <c r="A366" i="4"/>
  <c r="A367" i="4"/>
  <c r="A295" i="4"/>
  <c r="A296" i="4"/>
  <c r="A297" i="4"/>
  <c r="A298" i="4"/>
  <c r="A299" i="4"/>
  <c r="A300" i="4"/>
  <c r="A301" i="4"/>
  <c r="A302" i="4"/>
  <c r="A303" i="4"/>
  <c r="A304" i="4"/>
  <c r="A305" i="4"/>
  <c r="A306" i="4"/>
  <c r="A307" i="4"/>
  <c r="A308" i="4"/>
  <c r="A309" i="4"/>
  <c r="A310" i="4"/>
  <c r="A311" i="4"/>
  <c r="A312" i="4"/>
  <c r="A313" i="4"/>
  <c r="A314" i="4"/>
  <c r="A315" i="4"/>
  <c r="A316" i="4"/>
  <c r="A317" i="4"/>
  <c r="A318" i="4"/>
  <c r="A319" i="4"/>
  <c r="A320" i="4"/>
  <c r="A321" i="4"/>
  <c r="A322" i="4"/>
  <c r="A323" i="4"/>
  <c r="A324" i="4"/>
  <c r="A325" i="4"/>
  <c r="A326" i="4"/>
  <c r="A254" i="4"/>
  <c r="A255" i="4"/>
  <c r="A256" i="4"/>
  <c r="A257" i="4"/>
  <c r="A258" i="4"/>
  <c r="A259" i="4"/>
  <c r="A260" i="4"/>
  <c r="A261" i="4"/>
  <c r="A262" i="4"/>
  <c r="A263" i="4"/>
  <c r="A264" i="4"/>
  <c r="A265" i="4"/>
  <c r="A266" i="4"/>
  <c r="A267" i="4"/>
  <c r="A268" i="4"/>
  <c r="A269" i="4"/>
  <c r="A270" i="4"/>
  <c r="A271" i="4"/>
  <c r="A272" i="4"/>
  <c r="A273" i="4"/>
  <c r="A274" i="4"/>
  <c r="A275" i="4"/>
  <c r="A276" i="4"/>
  <c r="A277" i="4"/>
  <c r="A278" i="4"/>
  <c r="A279" i="4"/>
  <c r="A280" i="4"/>
  <c r="A281" i="4"/>
  <c r="A282" i="4"/>
  <c r="A283" i="4"/>
  <c r="A284" i="4"/>
  <c r="A285" i="4"/>
  <c r="A213" i="4"/>
  <c r="A214" i="4"/>
  <c r="A215" i="4"/>
  <c r="A216" i="4"/>
  <c r="A217" i="4"/>
  <c r="A218" i="4"/>
  <c r="A219" i="4"/>
  <c r="A220" i="4"/>
  <c r="A221" i="4"/>
  <c r="A222" i="4"/>
  <c r="A223" i="4"/>
  <c r="A224" i="4"/>
  <c r="A225" i="4"/>
  <c r="A226" i="4"/>
  <c r="A227" i="4"/>
  <c r="A228" i="4"/>
  <c r="A229" i="4"/>
  <c r="A230" i="4"/>
  <c r="A231" i="4"/>
  <c r="A232" i="4"/>
  <c r="A233" i="4"/>
  <c r="A234" i="4"/>
  <c r="A235" i="4"/>
  <c r="A236" i="4"/>
  <c r="A237" i="4"/>
  <c r="A238" i="4"/>
  <c r="A239" i="4"/>
  <c r="A240" i="4"/>
  <c r="A241" i="4"/>
  <c r="A242" i="4"/>
  <c r="A243" i="4"/>
  <c r="A244" i="4"/>
  <c r="A173" i="4"/>
  <c r="A174" i="4"/>
  <c r="A175" i="4"/>
  <c r="A176" i="4"/>
  <c r="A177" i="4"/>
  <c r="A178" i="4"/>
  <c r="A179" i="4"/>
  <c r="A180" i="4"/>
  <c r="A181" i="4"/>
  <c r="A182" i="4"/>
  <c r="A183" i="4"/>
  <c r="A184" i="4"/>
  <c r="A185" i="4"/>
  <c r="A186" i="4"/>
  <c r="A187" i="4"/>
  <c r="A188" i="4"/>
  <c r="A189" i="4"/>
  <c r="A190" i="4"/>
  <c r="A191" i="4"/>
  <c r="A192" i="4"/>
  <c r="A193" i="4"/>
  <c r="A194" i="4"/>
  <c r="A195" i="4"/>
  <c r="A196" i="4"/>
  <c r="A197" i="4"/>
  <c r="A198" i="4"/>
  <c r="A199" i="4"/>
  <c r="A201" i="4"/>
  <c r="A202" i="4"/>
  <c r="A203" i="4"/>
  <c r="A131" i="4"/>
  <c r="A132" i="4"/>
  <c r="A133" i="4"/>
  <c r="A134" i="4"/>
  <c r="A135" i="4"/>
  <c r="A136" i="4"/>
  <c r="A137" i="4"/>
  <c r="A138" i="4"/>
  <c r="A139" i="4"/>
  <c r="A140" i="4"/>
  <c r="A141" i="4"/>
  <c r="A142" i="4"/>
  <c r="A143" i="4"/>
  <c r="A144" i="4"/>
  <c r="A145" i="4"/>
  <c r="A146" i="4"/>
  <c r="A147" i="4"/>
  <c r="A148" i="4"/>
  <c r="A149" i="4"/>
  <c r="A150" i="4"/>
  <c r="A151" i="4"/>
  <c r="A152" i="4"/>
  <c r="A153" i="4"/>
  <c r="A154" i="4"/>
  <c r="A155" i="4"/>
  <c r="A156" i="4"/>
  <c r="A157" i="4"/>
  <c r="A158" i="4"/>
  <c r="A159" i="4"/>
  <c r="A160" i="4"/>
  <c r="A161" i="4"/>
  <c r="A162" i="4"/>
  <c r="H409" i="4" l="1"/>
  <c r="A373" i="4" l="1"/>
  <c r="C370" i="1"/>
  <c r="D328" i="1" s="1"/>
  <c r="D327" i="1"/>
  <c r="D324" i="1"/>
  <c r="D323" i="1"/>
  <c r="C374" i="1"/>
  <c r="D329" i="1" s="1"/>
  <c r="C363" i="1"/>
  <c r="C354" i="1"/>
  <c r="D326" i="1" s="1"/>
  <c r="C345" i="1"/>
  <c r="D325" i="1" s="1"/>
  <c r="C337" i="1"/>
  <c r="C331" i="1"/>
  <c r="A335" i="4" l="1"/>
  <c r="G35" i="4"/>
  <c r="F35" i="4"/>
  <c r="C34" i="4"/>
  <c r="C31" i="4"/>
  <c r="C28" i="4"/>
  <c r="D292" i="1" l="1"/>
  <c r="E292" i="1"/>
  <c r="F292" i="1"/>
  <c r="G292" i="1"/>
  <c r="H292" i="1"/>
  <c r="I292" i="1"/>
  <c r="D313" i="1"/>
  <c r="E313" i="1"/>
  <c r="F313" i="1"/>
  <c r="G313" i="1"/>
  <c r="H313" i="1"/>
  <c r="I313" i="1"/>
  <c r="D289" i="1"/>
  <c r="D377" i="1" s="1"/>
  <c r="D288" i="1"/>
  <c r="D376" i="1" s="1"/>
  <c r="C313" i="1"/>
  <c r="B313" i="1"/>
  <c r="D298" i="1"/>
  <c r="E298" i="1"/>
  <c r="F298" i="1"/>
  <c r="G298" i="1"/>
  <c r="H298" i="1"/>
  <c r="I298" i="1"/>
  <c r="C298" i="1"/>
  <c r="B298" i="1"/>
  <c r="C292" i="1"/>
  <c r="B292" i="1"/>
  <c r="D287" i="1"/>
  <c r="D375" i="1" s="1"/>
  <c r="D374" i="1" s="1"/>
  <c r="D5" i="1" l="1"/>
  <c r="D335" i="1" s="1"/>
  <c r="D4" i="1"/>
  <c r="D334" i="1" s="1"/>
  <c r="D3" i="1"/>
  <c r="D333" i="1" s="1"/>
  <c r="D2" i="1"/>
  <c r="D332" i="1" s="1"/>
  <c r="D331" i="1" l="1"/>
  <c r="D10" i="1"/>
  <c r="E10" i="1"/>
  <c r="F10" i="1"/>
  <c r="G10" i="1"/>
  <c r="H10" i="1"/>
  <c r="I10" i="1"/>
  <c r="A294" i="4" l="1"/>
  <c r="A212" i="4"/>
  <c r="D270" i="1"/>
  <c r="D372" i="1" s="1"/>
  <c r="D269" i="1"/>
  <c r="D371" i="1" s="1"/>
  <c r="D232" i="1"/>
  <c r="D368" i="1" s="1"/>
  <c r="D231" i="1"/>
  <c r="D367" i="1" s="1"/>
  <c r="D230" i="1"/>
  <c r="D366" i="1" s="1"/>
  <c r="D229" i="1"/>
  <c r="D365" i="1" s="1"/>
  <c r="D228" i="1"/>
  <c r="D364" i="1" s="1"/>
  <c r="D164" i="1"/>
  <c r="D361" i="1" s="1"/>
  <c r="D163" i="1"/>
  <c r="D360" i="1" s="1"/>
  <c r="D162" i="1"/>
  <c r="D359" i="1" s="1"/>
  <c r="D161" i="1"/>
  <c r="D358" i="1" s="1"/>
  <c r="D160" i="1"/>
  <c r="D357" i="1" s="1"/>
  <c r="D159" i="1"/>
  <c r="D356" i="1" s="1"/>
  <c r="D158" i="1"/>
  <c r="D355" i="1" s="1"/>
  <c r="D50" i="1"/>
  <c r="D343" i="1" s="1"/>
  <c r="D49" i="1"/>
  <c r="D342" i="1" s="1"/>
  <c r="D48" i="1"/>
  <c r="D341" i="1" s="1"/>
  <c r="D47" i="1"/>
  <c r="D340" i="1" s="1"/>
  <c r="D46" i="1"/>
  <c r="D339" i="1" s="1"/>
  <c r="D45" i="1"/>
  <c r="D338" i="1" s="1"/>
  <c r="D102" i="1"/>
  <c r="D352" i="1" s="1"/>
  <c r="D101" i="1"/>
  <c r="D351" i="1" s="1"/>
  <c r="D100" i="1"/>
  <c r="D350" i="1" s="1"/>
  <c r="D99" i="1"/>
  <c r="D349" i="1" s="1"/>
  <c r="D98" i="1"/>
  <c r="D348" i="1" s="1"/>
  <c r="D97" i="1"/>
  <c r="D347" i="1" s="1"/>
  <c r="E97" i="1"/>
  <c r="E98" i="1"/>
  <c r="D96" i="1"/>
  <c r="D346" i="1" s="1"/>
  <c r="A130" i="4"/>
  <c r="J10" i="1"/>
  <c r="K10" i="1"/>
  <c r="L10" i="1"/>
  <c r="C10" i="1"/>
  <c r="C19" i="1"/>
  <c r="D19" i="1"/>
  <c r="E19" i="1"/>
  <c r="F19" i="1"/>
  <c r="G19" i="1"/>
  <c r="H19" i="1"/>
  <c r="I19" i="1"/>
  <c r="C28" i="1"/>
  <c r="D28" i="1"/>
  <c r="E28" i="1"/>
  <c r="F28" i="1"/>
  <c r="G28" i="1"/>
  <c r="H28" i="1"/>
  <c r="I28" i="1"/>
  <c r="C36" i="1"/>
  <c r="D36" i="1"/>
  <c r="E36" i="1"/>
  <c r="F36" i="1"/>
  <c r="G36" i="1"/>
  <c r="H36" i="1"/>
  <c r="I36" i="1"/>
  <c r="D337" i="1" l="1"/>
  <c r="D345" i="1"/>
  <c r="D354" i="1"/>
  <c r="D370" i="1"/>
  <c r="D363" i="1"/>
  <c r="A89" i="4"/>
  <c r="D255" i="1"/>
  <c r="D208" i="1"/>
  <c r="D214" i="1"/>
  <c r="E214" i="1"/>
  <c r="F214" i="1"/>
  <c r="G214" i="1"/>
  <c r="H214" i="1"/>
  <c r="I214" i="1"/>
  <c r="C214" i="1"/>
  <c r="B280" i="1" l="1"/>
  <c r="B273" i="1"/>
  <c r="B261" i="1"/>
  <c r="B255" i="1"/>
  <c r="B249" i="1"/>
  <c r="B242" i="1"/>
  <c r="B235" i="1"/>
  <c r="B221" i="1"/>
  <c r="B214" i="1"/>
  <c r="B208" i="1"/>
  <c r="B196" i="1"/>
  <c r="B188" i="1"/>
  <c r="B176" i="1"/>
  <c r="B167" i="1"/>
  <c r="B152" i="1"/>
  <c r="B146" i="1"/>
  <c r="B137" i="1"/>
  <c r="B129" i="1"/>
  <c r="B120" i="1"/>
  <c r="B112" i="1"/>
  <c r="B105" i="1"/>
  <c r="B89" i="1"/>
  <c r="B82" i="1"/>
  <c r="B74" i="1"/>
  <c r="B67" i="1"/>
  <c r="B60" i="1"/>
  <c r="B53" i="1"/>
  <c r="B36" i="1"/>
  <c r="B28" i="1"/>
  <c r="B19" i="1"/>
  <c r="D280" i="1"/>
  <c r="E280" i="1"/>
  <c r="F280" i="1"/>
  <c r="G280" i="1"/>
  <c r="H280" i="1"/>
  <c r="I280" i="1"/>
  <c r="D273" i="1"/>
  <c r="E273" i="1"/>
  <c r="F273" i="1"/>
  <c r="G273" i="1"/>
  <c r="H273" i="1"/>
  <c r="I273" i="1"/>
  <c r="D261" i="1"/>
  <c r="E261" i="1"/>
  <c r="F261" i="1"/>
  <c r="G261" i="1"/>
  <c r="H261" i="1"/>
  <c r="I261" i="1"/>
  <c r="E255" i="1"/>
  <c r="F255" i="1"/>
  <c r="G255" i="1"/>
  <c r="H255" i="1"/>
  <c r="I255" i="1"/>
  <c r="D249" i="1"/>
  <c r="E249" i="1"/>
  <c r="F249" i="1"/>
  <c r="G249" i="1"/>
  <c r="H249" i="1"/>
  <c r="I249" i="1"/>
  <c r="D242" i="1"/>
  <c r="E242" i="1"/>
  <c r="F242" i="1"/>
  <c r="G242" i="1"/>
  <c r="H242" i="1"/>
  <c r="I242" i="1"/>
  <c r="D235" i="1"/>
  <c r="E235" i="1"/>
  <c r="F235" i="1"/>
  <c r="G235" i="1"/>
  <c r="H235" i="1"/>
  <c r="I235" i="1"/>
  <c r="D221" i="1"/>
  <c r="E221" i="1"/>
  <c r="F221" i="1"/>
  <c r="G221" i="1"/>
  <c r="H221" i="1"/>
  <c r="I221" i="1"/>
  <c r="E208" i="1"/>
  <c r="F208" i="1"/>
  <c r="G208" i="1"/>
  <c r="H208" i="1"/>
  <c r="I208" i="1"/>
  <c r="D196" i="1"/>
  <c r="E196" i="1"/>
  <c r="F196" i="1"/>
  <c r="G196" i="1"/>
  <c r="H196" i="1"/>
  <c r="I196" i="1"/>
  <c r="D188" i="1"/>
  <c r="E188" i="1"/>
  <c r="F188" i="1"/>
  <c r="G188" i="1"/>
  <c r="H188" i="1"/>
  <c r="I188" i="1"/>
  <c r="D176" i="1"/>
  <c r="E176" i="1"/>
  <c r="F176" i="1"/>
  <c r="G176" i="1"/>
  <c r="H176" i="1"/>
  <c r="I176" i="1"/>
  <c r="D167" i="1"/>
  <c r="E167" i="1"/>
  <c r="F167" i="1"/>
  <c r="G167" i="1"/>
  <c r="H167" i="1"/>
  <c r="I167" i="1"/>
  <c r="D152" i="1"/>
  <c r="E152" i="1"/>
  <c r="F152" i="1"/>
  <c r="G152" i="1"/>
  <c r="H152" i="1"/>
  <c r="I152" i="1"/>
  <c r="D146" i="1"/>
  <c r="E146" i="1"/>
  <c r="F146" i="1"/>
  <c r="G146" i="1"/>
  <c r="H146" i="1"/>
  <c r="I146" i="1"/>
  <c r="D137" i="1"/>
  <c r="E137" i="1"/>
  <c r="F137" i="1"/>
  <c r="G137" i="1"/>
  <c r="H137" i="1"/>
  <c r="I137" i="1"/>
  <c r="D129" i="1"/>
  <c r="E129" i="1"/>
  <c r="F129" i="1"/>
  <c r="G129" i="1"/>
  <c r="H129" i="1"/>
  <c r="I129" i="1"/>
  <c r="D120" i="1"/>
  <c r="E120" i="1"/>
  <c r="F120" i="1"/>
  <c r="G120" i="1"/>
  <c r="H120" i="1"/>
  <c r="I120" i="1"/>
  <c r="D112" i="1"/>
  <c r="E112" i="1"/>
  <c r="F112" i="1"/>
  <c r="G112" i="1"/>
  <c r="H112" i="1"/>
  <c r="D105" i="1"/>
  <c r="E105" i="1"/>
  <c r="F105" i="1"/>
  <c r="G105" i="1"/>
  <c r="H105" i="1"/>
  <c r="I105" i="1"/>
  <c r="D89" i="1"/>
  <c r="E89" i="1"/>
  <c r="F89" i="1"/>
  <c r="G89" i="1"/>
  <c r="H89" i="1"/>
  <c r="I89" i="1"/>
  <c r="D82" i="1"/>
  <c r="E82" i="1"/>
  <c r="F82" i="1"/>
  <c r="G82" i="1"/>
  <c r="H82" i="1"/>
  <c r="I82" i="1"/>
  <c r="D74" i="1"/>
  <c r="E74" i="1"/>
  <c r="F74" i="1"/>
  <c r="G74" i="1"/>
  <c r="H74" i="1"/>
  <c r="I74" i="1"/>
  <c r="D67" i="1"/>
  <c r="E67" i="1"/>
  <c r="F67" i="1"/>
  <c r="G67" i="1"/>
  <c r="H67" i="1"/>
  <c r="I67" i="1"/>
  <c r="D60" i="1"/>
  <c r="E60" i="1"/>
  <c r="F60" i="1"/>
  <c r="G60" i="1"/>
  <c r="H60" i="1"/>
  <c r="I60" i="1"/>
  <c r="D53" i="1"/>
  <c r="E53" i="1"/>
  <c r="F53" i="1"/>
  <c r="G53" i="1"/>
  <c r="H53" i="1"/>
  <c r="I53" i="1"/>
  <c r="C280" i="1"/>
  <c r="C273" i="1"/>
  <c r="C261" i="1"/>
  <c r="C255" i="1"/>
  <c r="C249" i="1"/>
  <c r="C242" i="1"/>
  <c r="C235" i="1"/>
  <c r="C221" i="1"/>
  <c r="C208" i="1"/>
  <c r="C196" i="1"/>
  <c r="C188" i="1"/>
  <c r="C176" i="1"/>
  <c r="C167" i="1"/>
  <c r="C152" i="1"/>
  <c r="C146" i="1"/>
  <c r="C137" i="1"/>
  <c r="C129" i="1"/>
  <c r="C120" i="1"/>
  <c r="C112" i="1"/>
  <c r="C105" i="1"/>
  <c r="C89" i="1"/>
  <c r="C82" i="1"/>
  <c r="C74" i="1"/>
  <c r="C67" i="1"/>
  <c r="C60" i="1"/>
  <c r="C53" i="1"/>
  <c r="D126" i="4" l="1"/>
  <c r="I126" i="4"/>
  <c r="F126" i="4"/>
  <c r="E126" i="4"/>
  <c r="G126" i="4"/>
  <c r="H126" i="4"/>
  <c r="C126" i="4"/>
  <c r="B10" i="1" l="1"/>
  <c r="E4" i="1"/>
  <c r="E85" i="4" l="1"/>
  <c r="I85" i="4"/>
  <c r="F85" i="4"/>
  <c r="G85" i="4"/>
  <c r="D85" i="4"/>
  <c r="H85" i="4"/>
  <c r="C85" i="4"/>
  <c r="F4" i="1"/>
  <c r="B108" i="1" l="1"/>
  <c r="B107" i="1"/>
  <c r="A106" i="1"/>
  <c r="A107" i="1"/>
  <c r="A108" i="1" s="1"/>
  <c r="H290" i="4" l="1"/>
  <c r="I331" i="4"/>
  <c r="I290" i="4"/>
  <c r="E331" i="4"/>
  <c r="G290" i="4"/>
  <c r="D331" i="4"/>
  <c r="C249" i="4"/>
  <c r="H249" i="4"/>
  <c r="G331" i="4"/>
  <c r="C290" i="4"/>
  <c r="D249" i="4"/>
  <c r="I249" i="4"/>
  <c r="D290" i="4"/>
  <c r="F290" i="4"/>
  <c r="E290" i="4"/>
  <c r="C331" i="4"/>
  <c r="F249" i="4"/>
  <c r="E249" i="4"/>
  <c r="G249" i="4"/>
  <c r="H331" i="4"/>
  <c r="F331" i="4"/>
  <c r="C208" i="4"/>
  <c r="E167" i="4"/>
  <c r="F208" i="4"/>
  <c r="I167" i="4"/>
  <c r="H208" i="4"/>
  <c r="H167" i="4"/>
  <c r="C167" i="4"/>
  <c r="G208" i="4"/>
  <c r="D167" i="4"/>
  <c r="D208" i="4"/>
  <c r="I208" i="4"/>
  <c r="E208" i="4"/>
  <c r="F167" i="4"/>
  <c r="G167" i="4"/>
</calcChain>
</file>

<file path=xl/comments1.xml><?xml version="1.0" encoding="utf-8"?>
<comments xmlns="http://schemas.openxmlformats.org/spreadsheetml/2006/main">
  <authors>
    <author>Кристина Васильевна Дорохова</author>
  </authors>
  <commentList>
    <comment ref="B85" authorId="0">
      <text>
        <r>
          <rPr>
            <sz val="8"/>
            <color indexed="81"/>
            <rFont val="Tahoma"/>
            <family val="2"/>
            <charset val="204"/>
          </rPr>
          <t xml:space="preserve">Наименования информационных полей по графам для выбранного вида работ </t>
        </r>
        <r>
          <rPr>
            <b/>
            <sz val="8"/>
            <color indexed="81"/>
            <rFont val="Tahoma"/>
            <family val="2"/>
            <charset val="204"/>
          </rPr>
          <t>(выбрать из списка)</t>
        </r>
      </text>
    </comment>
    <comment ref="B126" authorId="0">
      <text>
        <r>
          <rPr>
            <sz val="8"/>
            <color indexed="81"/>
            <rFont val="Tahoma"/>
            <family val="2"/>
            <charset val="204"/>
          </rPr>
          <t xml:space="preserve">Наименования информационных полей по графам для выбранного вида работ </t>
        </r>
        <r>
          <rPr>
            <b/>
            <sz val="8"/>
            <color indexed="81"/>
            <rFont val="Tahoma"/>
            <family val="2"/>
            <charset val="204"/>
          </rPr>
          <t>(выбрать из списка)</t>
        </r>
      </text>
    </comment>
    <comment ref="B167" authorId="0">
      <text>
        <r>
          <rPr>
            <sz val="8"/>
            <color indexed="81"/>
            <rFont val="Tahoma"/>
            <family val="2"/>
            <charset val="204"/>
          </rPr>
          <t xml:space="preserve">Наименования информационных полей по графам для выбранного вида работ </t>
        </r>
        <r>
          <rPr>
            <b/>
            <sz val="8"/>
            <color indexed="81"/>
            <rFont val="Tahoma"/>
            <family val="2"/>
            <charset val="204"/>
          </rPr>
          <t>(выбрать из списка)</t>
        </r>
      </text>
    </comment>
    <comment ref="B208" authorId="0">
      <text>
        <r>
          <rPr>
            <sz val="8"/>
            <color indexed="81"/>
            <rFont val="Tahoma"/>
            <family val="2"/>
            <charset val="204"/>
          </rPr>
          <t xml:space="preserve">Наименования информационных полей по графам для выбранного вида работ </t>
        </r>
        <r>
          <rPr>
            <b/>
            <sz val="8"/>
            <color indexed="81"/>
            <rFont val="Tahoma"/>
            <family val="2"/>
            <charset val="204"/>
          </rPr>
          <t>(выбрать из списка)</t>
        </r>
      </text>
    </comment>
    <comment ref="B249" authorId="0">
      <text>
        <r>
          <rPr>
            <sz val="8"/>
            <color indexed="81"/>
            <rFont val="Tahoma"/>
            <family val="2"/>
            <charset val="204"/>
          </rPr>
          <t xml:space="preserve">Наименования информационных полей по графам для выбранного вида работ </t>
        </r>
        <r>
          <rPr>
            <b/>
            <sz val="8"/>
            <color indexed="81"/>
            <rFont val="Tahoma"/>
            <family val="2"/>
            <charset val="204"/>
          </rPr>
          <t>(выбрать из списка)</t>
        </r>
      </text>
    </comment>
    <comment ref="B290" authorId="0">
      <text>
        <r>
          <rPr>
            <sz val="8"/>
            <color indexed="81"/>
            <rFont val="Tahoma"/>
            <family val="2"/>
            <charset val="204"/>
          </rPr>
          <t xml:space="preserve">Наименования информационных полей по графам для выбранного вида работ </t>
        </r>
        <r>
          <rPr>
            <b/>
            <sz val="8"/>
            <color indexed="81"/>
            <rFont val="Tahoma"/>
            <family val="2"/>
            <charset val="204"/>
          </rPr>
          <t>(выбрать из списка)</t>
        </r>
      </text>
    </comment>
    <comment ref="B331" authorId="0">
      <text>
        <r>
          <rPr>
            <sz val="8"/>
            <color indexed="81"/>
            <rFont val="Tahoma"/>
            <family val="2"/>
            <charset val="204"/>
          </rPr>
          <t xml:space="preserve">Наименования инфоормационных полей по графам для выбранного вида работ </t>
        </r>
        <r>
          <rPr>
            <b/>
            <sz val="8"/>
            <color indexed="81"/>
            <rFont val="Tahoma"/>
            <family val="2"/>
            <charset val="204"/>
          </rPr>
          <t>(выбрать из списка)</t>
        </r>
      </text>
    </comment>
  </commentList>
</comments>
</file>

<file path=xl/sharedStrings.xml><?xml version="1.0" encoding="utf-8"?>
<sst xmlns="http://schemas.openxmlformats.org/spreadsheetml/2006/main" count="935" uniqueCount="378">
  <si>
    <t>Газон</t>
  </si>
  <si>
    <t>Тип</t>
  </si>
  <si>
    <t>обыкновенный</t>
  </si>
  <si>
    <t>партерный</t>
  </si>
  <si>
    <t>разнотравный</t>
  </si>
  <si>
    <t>луговой</t>
  </si>
  <si>
    <t>Состояние</t>
  </si>
  <si>
    <t>Живая изгородь</t>
  </si>
  <si>
    <t>листопадные кустарники</t>
  </si>
  <si>
    <t>вечнозеленые кустарники</t>
  </si>
  <si>
    <t>цветущие</t>
  </si>
  <si>
    <t>вьющиеся</t>
  </si>
  <si>
    <t>1 - 2 метра</t>
  </si>
  <si>
    <t>более 2 метров</t>
  </si>
  <si>
    <t xml:space="preserve">Техника ухода </t>
  </si>
  <si>
    <t>формированная</t>
  </si>
  <si>
    <t>свободно растущая</t>
  </si>
  <si>
    <t>свободный ввод</t>
  </si>
  <si>
    <t>Цветник</t>
  </si>
  <si>
    <t>клумба</t>
  </si>
  <si>
    <t>горка</t>
  </si>
  <si>
    <t>палисадник</t>
  </si>
  <si>
    <t>подвесной</t>
  </si>
  <si>
    <t>другое</t>
  </si>
  <si>
    <t>Дерево</t>
  </si>
  <si>
    <t>вечнозеленое</t>
  </si>
  <si>
    <t xml:space="preserve">листопадное неплодовое </t>
  </si>
  <si>
    <t>листопадное плодовое</t>
  </si>
  <si>
    <t>до 1 метра</t>
  </si>
  <si>
    <t>2 - 4 метра</t>
  </si>
  <si>
    <t>более 4 метров</t>
  </si>
  <si>
    <t>2.1</t>
  </si>
  <si>
    <t>2.2</t>
  </si>
  <si>
    <t>2.3</t>
  </si>
  <si>
    <t>2.4</t>
  </si>
  <si>
    <t>Кустарник</t>
  </si>
  <si>
    <t>листопадный</t>
  </si>
  <si>
    <t>вечнозеленый</t>
  </si>
  <si>
    <t>цветущий</t>
  </si>
  <si>
    <t>плодовый</t>
  </si>
  <si>
    <t>2.5</t>
  </si>
  <si>
    <t>2.6</t>
  </si>
  <si>
    <t>Вертикальное озеленение</t>
  </si>
  <si>
    <t>3.1</t>
  </si>
  <si>
    <t>Озеленение</t>
  </si>
  <si>
    <t xml:space="preserve">Покрытие </t>
  </si>
  <si>
    <t>Наличие обозначения</t>
  </si>
  <si>
    <t>Комментарии</t>
  </si>
  <si>
    <t>асфальт</t>
  </si>
  <si>
    <t>бетон</t>
  </si>
  <si>
    <t>брусчатка</t>
  </si>
  <si>
    <t>газонная решетка</t>
  </si>
  <si>
    <t>грунт</t>
  </si>
  <si>
    <t>отличное</t>
  </si>
  <si>
    <t>разметка и знак</t>
  </si>
  <si>
    <t>только разметка</t>
  </si>
  <si>
    <t>только знак</t>
  </si>
  <si>
    <t>отсутствует</t>
  </si>
  <si>
    <t>3.2</t>
  </si>
  <si>
    <t>Детская площадка</t>
  </si>
  <si>
    <t>Возрастная группа</t>
  </si>
  <si>
    <t>газон</t>
  </si>
  <si>
    <t>полимерное</t>
  </si>
  <si>
    <t>универсальная</t>
  </si>
  <si>
    <t>3.3</t>
  </si>
  <si>
    <t>Площадка для выгула собак</t>
  </si>
  <si>
    <t>Наличие ограждения</t>
  </si>
  <si>
    <t>да</t>
  </si>
  <si>
    <t>нет</t>
  </si>
  <si>
    <t>3.4</t>
  </si>
  <si>
    <t>Вид спорта</t>
  </si>
  <si>
    <t>Освещение спортивной зоны</t>
  </si>
  <si>
    <t>футбол</t>
  </si>
  <si>
    <t>теннис</t>
  </si>
  <si>
    <t>волейбол</t>
  </si>
  <si>
    <t>хоккей</t>
  </si>
  <si>
    <t>баскетбол</t>
  </si>
  <si>
    <t>экстремальный вид спорта</t>
  </si>
  <si>
    <t>специальное освещение</t>
  </si>
  <si>
    <t>освещение отсутствует</t>
  </si>
  <si>
    <t>Велодорожка</t>
  </si>
  <si>
    <t>3.5</t>
  </si>
  <si>
    <t>3.6</t>
  </si>
  <si>
    <t>Контейнерная площадка</t>
  </si>
  <si>
    <t>3.7</t>
  </si>
  <si>
    <t>Велопарковка</t>
  </si>
  <si>
    <t>3.8</t>
  </si>
  <si>
    <t>4.1</t>
  </si>
  <si>
    <t>Накопитель ТКО</t>
  </si>
  <si>
    <t>Материал</t>
  </si>
  <si>
    <t>Состояние покрытия</t>
  </si>
  <si>
    <t>контейнер</t>
  </si>
  <si>
    <t>бункер</t>
  </si>
  <si>
    <t>ухоженное</t>
  </si>
  <si>
    <t>металл</t>
  </si>
  <si>
    <t>пластик</t>
  </si>
  <si>
    <t>окрашено</t>
  </si>
  <si>
    <t>требуется окраска</t>
  </si>
  <si>
    <t>окраска не требуется</t>
  </si>
  <si>
    <t>Малые архитектурные формы</t>
  </si>
  <si>
    <t>до 0,5 метров</t>
  </si>
  <si>
    <t>0,5 - 1 метр</t>
  </si>
  <si>
    <t>Вместимость, куб. м</t>
  </si>
  <si>
    <t>Фотографии повреждений покрытия с линейкой</t>
  </si>
  <si>
    <t>4.2</t>
  </si>
  <si>
    <t>Тип подвеса</t>
  </si>
  <si>
    <t>песочница</t>
  </si>
  <si>
    <t>карусель</t>
  </si>
  <si>
    <t>качели</t>
  </si>
  <si>
    <t>качалка</t>
  </si>
  <si>
    <t>домик</t>
  </si>
  <si>
    <t>балансир</t>
  </si>
  <si>
    <t>дерево</t>
  </si>
  <si>
    <t>веревочный</t>
  </si>
  <si>
    <t>цепной</t>
  </si>
  <si>
    <t>жесткий</t>
  </si>
  <si>
    <t>4.4</t>
  </si>
  <si>
    <t>Стол</t>
  </si>
  <si>
    <t>Назначение</t>
  </si>
  <si>
    <t>Форма</t>
  </si>
  <si>
    <t>прямоугольный</t>
  </si>
  <si>
    <t>круглый</t>
  </si>
  <si>
    <t>декоративный</t>
  </si>
  <si>
    <t>универсальный</t>
  </si>
  <si>
    <t>теннисный</t>
  </si>
  <si>
    <t>шахматный</t>
  </si>
  <si>
    <t>4.5</t>
  </si>
  <si>
    <t>тренажер</t>
  </si>
  <si>
    <t>параллельные брусья</t>
  </si>
  <si>
    <t>турник</t>
  </si>
  <si>
    <t>шведская стенка</t>
  </si>
  <si>
    <t>4.6</t>
  </si>
  <si>
    <t>Беседка</t>
  </si>
  <si>
    <t>4.8</t>
  </si>
  <si>
    <t>Навес</t>
  </si>
  <si>
    <t>4.9</t>
  </si>
  <si>
    <t>Фонтан</t>
  </si>
  <si>
    <t>5.1</t>
  </si>
  <si>
    <t>Пандус</t>
  </si>
  <si>
    <t>5.2</t>
  </si>
  <si>
    <t>Механизация</t>
  </si>
  <si>
    <t>шлагбаум</t>
  </si>
  <si>
    <t>ворота</t>
  </si>
  <si>
    <t>цепь</t>
  </si>
  <si>
    <t>парковочный столбик</t>
  </si>
  <si>
    <t>автоматический</t>
  </si>
  <si>
    <t>ручной</t>
  </si>
  <si>
    <t>ртутный</t>
  </si>
  <si>
    <t>галогеновый</t>
  </si>
  <si>
    <t>накаливания</t>
  </si>
  <si>
    <t>светодиодный</t>
  </si>
  <si>
    <t>3 - 6 лет</t>
  </si>
  <si>
    <t>7 - 16 лет</t>
  </si>
  <si>
    <t>настенный</t>
  </si>
  <si>
    <t>Тип опоры</t>
  </si>
  <si>
    <t>Информационный стенд</t>
  </si>
  <si>
    <t>5.4</t>
  </si>
  <si>
    <t>5.5</t>
  </si>
  <si>
    <t>Ограждение</t>
  </si>
  <si>
    <t>5.6</t>
  </si>
  <si>
    <t>Водоём</t>
  </si>
  <si>
    <t>пруд</t>
  </si>
  <si>
    <t>каскад</t>
  </si>
  <si>
    <t>ручей</t>
  </si>
  <si>
    <t>5.7</t>
  </si>
  <si>
    <t>Люк подземных коммуникаций</t>
  </si>
  <si>
    <t>Тип люка</t>
  </si>
  <si>
    <t>коммуникации связи</t>
  </si>
  <si>
    <t>канализационный колодец</t>
  </si>
  <si>
    <t>колодец водоснабжения</t>
  </si>
  <si>
    <t>отличное, требуется разметка</t>
  </si>
  <si>
    <t>песок</t>
  </si>
  <si>
    <t>Дворовые проезды</t>
  </si>
  <si>
    <t>Минимальный перечень</t>
  </si>
  <si>
    <t>Освещение</t>
  </si>
  <si>
    <t>Тип светильника</t>
  </si>
  <si>
    <t>Скамейки</t>
  </si>
  <si>
    <t>Урны</t>
  </si>
  <si>
    <t>наземная металлическая</t>
  </si>
  <si>
    <t>наземная бетонная</t>
  </si>
  <si>
    <t xml:space="preserve">наземная перевертыш </t>
  </si>
  <si>
    <t>настенная</t>
  </si>
  <si>
    <t>Ширина проезда, м</t>
  </si>
  <si>
    <t>Площадь, кв. м</t>
  </si>
  <si>
    <t>Количество, ед.</t>
  </si>
  <si>
    <t>Высота опоры, м</t>
  </si>
  <si>
    <t>Количество парковочных мест, ед.</t>
  </si>
  <si>
    <t>Протяженность, п. м.</t>
  </si>
  <si>
    <t>Перепад высот, м</t>
  </si>
  <si>
    <t>Размер, м</t>
  </si>
  <si>
    <t>Размер, ед.</t>
  </si>
  <si>
    <t>Дополнительный перечень</t>
  </si>
  <si>
    <t>Дорожки и линейные объекты</t>
  </si>
  <si>
    <t>Устройства ограничения движения</t>
  </si>
  <si>
    <t>оградка до 50 см высотой</t>
  </si>
  <si>
    <t>ограда до 120 см высотой</t>
  </si>
  <si>
    <t>забор выше 120 см</t>
  </si>
  <si>
    <t>Плоскостные сооружения</t>
  </si>
  <si>
    <t>вазоны</t>
  </si>
  <si>
    <t>многоуровневый сад</t>
  </si>
  <si>
    <t>самодельные</t>
  </si>
  <si>
    <t>со спинкой</t>
  </si>
  <si>
    <t>без спинки</t>
  </si>
  <si>
    <t>Размер скамейки, м</t>
  </si>
  <si>
    <t>Автомобильная парковка</t>
  </si>
  <si>
    <t>Спортивно-игровая площадка</t>
  </si>
  <si>
    <t>Пешеходная дорожка</t>
  </si>
  <si>
    <t>Мебель для игровых площадок</t>
  </si>
  <si>
    <t>искуственная неровность</t>
  </si>
  <si>
    <t>требуется реконструкция</t>
  </si>
  <si>
    <t>требуется ремонт</t>
  </si>
  <si>
    <t>металл черный</t>
  </si>
  <si>
    <t>горячее оцинкование</t>
  </si>
  <si>
    <t>нержавеющая сталь</t>
  </si>
  <si>
    <t>набивное</t>
  </si>
  <si>
    <t>резиновая крошка</t>
  </si>
  <si>
    <t>резиновая плитка</t>
  </si>
  <si>
    <t>плитка каменная/бетонная</t>
  </si>
  <si>
    <t xml:space="preserve">полимерное </t>
  </si>
  <si>
    <t>за счет общедворовых фонарей</t>
  </si>
  <si>
    <t>требуется замена покрытия</t>
  </si>
  <si>
    <t>требуется замена оборудования</t>
  </si>
  <si>
    <t>требуется комплексный ремонт</t>
  </si>
  <si>
    <t>требуется ремонт покрытия</t>
  </si>
  <si>
    <t>требуется ремонт оборудования</t>
  </si>
  <si>
    <t>требуется полная реконструкция</t>
  </si>
  <si>
    <t>игровой комплекс</t>
  </si>
  <si>
    <t>требуется покраска</t>
  </si>
  <si>
    <t>открытая площадка</t>
  </si>
  <si>
    <t>огороженная площадка без крыши</t>
  </si>
  <si>
    <t>площадка под навесом</t>
  </si>
  <si>
    <t>требуется замена</t>
  </si>
  <si>
    <t>требуется восстановление</t>
  </si>
  <si>
    <t>требуется удаление/замена</t>
  </si>
  <si>
    <t xml:space="preserve">требуется покраска </t>
  </si>
  <si>
    <t>Другое</t>
  </si>
  <si>
    <t>Спортивное оборудование</t>
  </si>
  <si>
    <t>Характеристика 1</t>
  </si>
  <si>
    <t>Характеристика 2</t>
  </si>
  <si>
    <t>Характеристика 3</t>
  </si>
  <si>
    <t>Нет характеристик</t>
  </si>
  <si>
    <t>Высота, м</t>
  </si>
  <si>
    <t>Наличие оборудования</t>
  </si>
  <si>
    <t>специальное</t>
  </si>
  <si>
    <t>самодельное</t>
  </si>
  <si>
    <t>Размер, площадь, длина, протяженность</t>
  </si>
  <si>
    <t>Места для инвалидов</t>
  </si>
  <si>
    <t>покрытие асфальт</t>
  </si>
  <si>
    <t>покрытие бетон</t>
  </si>
  <si>
    <t>покрытие плитка</t>
  </si>
  <si>
    <t>покрытие брусчатка</t>
  </si>
  <si>
    <t>Количество, размер единицы</t>
  </si>
  <si>
    <t>опора металлическая</t>
  </si>
  <si>
    <t>опора деревянная</t>
  </si>
  <si>
    <t>опора бетонная</t>
  </si>
  <si>
    <t>опора настенная установка</t>
  </si>
  <si>
    <t>высота менее 3 метров</t>
  </si>
  <si>
    <t>высота 5 - 7 метров</t>
  </si>
  <si>
    <t>высота 3 - 5 метров</t>
  </si>
  <si>
    <t>Минимальный перечень видов работ по благоустройству</t>
  </si>
  <si>
    <t>Наименование
элемента</t>
  </si>
  <si>
    <t>№
п/п</t>
  </si>
  <si>
    <t>Характеристика 2
(тип, вид)</t>
  </si>
  <si>
    <t>Характеристика 1
(тип, вид)</t>
  </si>
  <si>
    <t>Характеристика 3
(тип, вид)</t>
  </si>
  <si>
    <t>Характеристика 4
Состояние</t>
  </si>
  <si>
    <t>Размер, площадь, 
длина, протяженность</t>
  </si>
  <si>
    <t>(ввести значение)</t>
  </si>
  <si>
    <t>(выбрать из списка)</t>
  </si>
  <si>
    <t>(свободный ввод)</t>
  </si>
  <si>
    <t>Дополнительный перечень видов работ по благоустройству</t>
  </si>
  <si>
    <t>Характеристика 1
(тип, вид, покрытие)</t>
  </si>
  <si>
    <t>Характеристика 2
(тип2, материал)</t>
  </si>
  <si>
    <t>Протяженность сети, п. м.</t>
  </si>
  <si>
    <t>ухоженный</t>
  </si>
  <si>
    <t>требуется уход</t>
  </si>
  <si>
    <t>Характеристика 3
(тип, вид, количество)</t>
  </si>
  <si>
    <t>Характеристика 2
(тип,вид, материал)</t>
  </si>
  <si>
    <t>Справочно:</t>
  </si>
  <si>
    <t>Кол-во точек подключения, ед.</t>
  </si>
  <si>
    <t>авто</t>
  </si>
  <si>
    <t>Покрытие пола</t>
  </si>
  <si>
    <t>1.1</t>
  </si>
  <si>
    <t>Жилое</t>
  </si>
  <si>
    <t>МКД</t>
  </si>
  <si>
    <t>ИЖС</t>
  </si>
  <si>
    <t>среднее</t>
  </si>
  <si>
    <t>1.2</t>
  </si>
  <si>
    <t>Нежилое капитальное</t>
  </si>
  <si>
    <t>гараж</t>
  </si>
  <si>
    <t>блокированный</t>
  </si>
  <si>
    <t>офисное здание</t>
  </si>
  <si>
    <t>магазин</t>
  </si>
  <si>
    <t>трансформаторная подстанция</t>
  </si>
  <si>
    <t>туалет</t>
  </si>
  <si>
    <t>учреждение культуры</t>
  </si>
  <si>
    <t>учреждение образования</t>
  </si>
  <si>
    <t>лечебное учреждение</t>
  </si>
  <si>
    <t>тепловой пункт</t>
  </si>
  <si>
    <t>незавершенный</t>
  </si>
  <si>
    <t>заброшенный</t>
  </si>
  <si>
    <t>1.3</t>
  </si>
  <si>
    <t>Нежилое некапитальное</t>
  </si>
  <si>
    <t>торговый павильон</t>
  </si>
  <si>
    <t>хозяйственный объект</t>
  </si>
  <si>
    <t>навес для автомобилей</t>
  </si>
  <si>
    <t>Площадь покрытия, кв. м</t>
  </si>
  <si>
    <t>Ширина покрытия, м</t>
  </si>
  <si>
    <t>Количество мест, ед.</t>
  </si>
  <si>
    <t>Паспорт благоустройства</t>
  </si>
  <si>
    <t>Строения, сооружения</t>
  </si>
  <si>
    <t>муниципального образования</t>
  </si>
  <si>
    <t>№</t>
  </si>
  <si>
    <t>дата</t>
  </si>
  <si>
    <t>Адрес территории:</t>
  </si>
  <si>
    <t>от 0 до 7 лет</t>
  </si>
  <si>
    <t>от 7 до 14 лет</t>
  </si>
  <si>
    <t>Общая площадь:</t>
  </si>
  <si>
    <t>Возрастной состав:</t>
  </si>
  <si>
    <t>УТВЕРЖДАЮ</t>
  </si>
  <si>
    <t>глава администрации</t>
  </si>
  <si>
    <t>пенсионеры</t>
  </si>
  <si>
    <t>Численность населения:</t>
  </si>
  <si>
    <t>мест для инвалидов до 1%</t>
  </si>
  <si>
    <t>мест для инвалидов от 2% до 5%</t>
  </si>
  <si>
    <t>мест для инвалидов от 5% до 10%</t>
  </si>
  <si>
    <t>мест для инвалидов от 10% до 15%</t>
  </si>
  <si>
    <t>мест для инвалидов более 15%</t>
  </si>
  <si>
    <t>стационарный</t>
  </si>
  <si>
    <t>Количество</t>
  </si>
  <si>
    <t>дворовой территории</t>
  </si>
  <si>
    <t>Схема территории</t>
  </si>
  <si>
    <t>Экспликация:</t>
  </si>
  <si>
    <t>Условные обозначения:</t>
  </si>
  <si>
    <t>старше 14 лет</t>
  </si>
  <si>
    <t>Ремонт, строительство, реконструкция</t>
  </si>
  <si>
    <t>Сводный перечень</t>
  </si>
  <si>
    <t>Наименование
раздела</t>
  </si>
  <si>
    <t>Единица измерения</t>
  </si>
  <si>
    <t>Общий уход</t>
  </si>
  <si>
    <t>Покраска</t>
  </si>
  <si>
    <t>Косметический ремонт</t>
  </si>
  <si>
    <t>Ремонт</t>
  </si>
  <si>
    <t>Капитальный ремонт</t>
  </si>
  <si>
    <t>Реконструкция</t>
  </si>
  <si>
    <t>Замена</t>
  </si>
  <si>
    <t>Виды работ</t>
  </si>
  <si>
    <t>Демонтаж</t>
  </si>
  <si>
    <t>Ориентировочная стоимость за единицу</t>
  </si>
  <si>
    <t>Цена</t>
  </si>
  <si>
    <t>Мероприятие</t>
  </si>
  <si>
    <t>Размер (диаметр)</t>
  </si>
  <si>
    <t>Размер накопителя, куб. м</t>
  </si>
  <si>
    <t>Количество деревьев, ед.</t>
  </si>
  <si>
    <t>Количество цветников, ед.</t>
  </si>
  <si>
    <t>люминесцентный</t>
  </si>
  <si>
    <t>1 - местная</t>
  </si>
  <si>
    <t>2 - местная</t>
  </si>
  <si>
    <t>дизайн скамейка - элемент МАФ</t>
  </si>
  <si>
    <t>3 - местная</t>
  </si>
  <si>
    <t>4 и более мест</t>
  </si>
  <si>
    <t>Количество мест</t>
  </si>
  <si>
    <t>малые архитектурные формы</t>
  </si>
  <si>
    <t>плоскостные сооружения</t>
  </si>
  <si>
    <t>дорожки и линейные объекты</t>
  </si>
  <si>
    <t>озеленение</t>
  </si>
  <si>
    <t>строения, сооружения</t>
  </si>
  <si>
    <t>Год постройки</t>
  </si>
  <si>
    <t>Площадь</t>
  </si>
  <si>
    <t>ИТОГО:</t>
  </si>
  <si>
    <t>Низинское сельское поселение</t>
  </si>
  <si>
    <t>_____________ Е.В. Клухина</t>
  </si>
  <si>
    <t>м</t>
  </si>
  <si>
    <t>кв.м</t>
  </si>
  <si>
    <t>шт</t>
  </si>
  <si>
    <t>Ершкова Анна Юрьевна</t>
  </si>
  <si>
    <t>ул. Санинское шоссе д.1</t>
  </si>
  <si>
    <t>м2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</si>
</sst>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1"/>
      <color theme="0" tint="-0.499984740745262"/>
      <name val="Times New Roman"/>
      <family val="1"/>
      <charset val="204"/>
    </font>
    <font>
      <sz val="11"/>
      <color theme="5" tint="-0.499984740745262"/>
      <name val="Times New Roman"/>
      <family val="1"/>
      <charset val="204"/>
    </font>
    <font>
      <b/>
      <sz val="11"/>
      <color theme="5" tint="-0.499984740745262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6"/>
      <color theme="1"/>
      <name val="Calibri"/>
      <family val="2"/>
      <charset val="204"/>
      <scheme val="minor"/>
    </font>
    <font>
      <sz val="8"/>
      <color theme="1" tint="0.499984740745262"/>
      <name val="Calibri"/>
      <family val="2"/>
      <charset val="204"/>
      <scheme val="minor"/>
    </font>
    <font>
      <b/>
      <sz val="6"/>
      <color theme="1"/>
      <name val="Calibri"/>
      <family val="2"/>
      <charset val="204"/>
      <scheme val="minor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9"/>
      <color theme="0" tint="-0.499984740745262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00B0F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ashDot">
        <color indexed="64"/>
      </left>
      <right style="thin">
        <color indexed="64"/>
      </right>
      <top/>
      <bottom style="thin">
        <color indexed="64"/>
      </bottom>
      <diagonal/>
    </border>
    <border>
      <left style="dashDot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Dot">
        <color indexed="64"/>
      </right>
      <top/>
      <bottom style="thin">
        <color indexed="64"/>
      </bottom>
      <diagonal/>
    </border>
    <border>
      <left/>
      <right style="dashDot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ashDot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Dot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ashDot">
        <color indexed="64"/>
      </right>
      <top style="thin">
        <color indexed="64"/>
      </top>
      <bottom style="thin">
        <color indexed="64"/>
      </bottom>
      <diagonal/>
    </border>
    <border>
      <left/>
      <right style="dashDot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4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3" fillId="0" borderId="0" xfId="0" applyFont="1"/>
    <xf numFmtId="0" fontId="4" fillId="0" borderId="0" xfId="0" applyFont="1"/>
    <xf numFmtId="49" fontId="5" fillId="0" borderId="0" xfId="0" applyNumberFormat="1" applyFont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49" fontId="4" fillId="0" borderId="0" xfId="0" applyNumberFormat="1" applyFont="1" applyAlignment="1">
      <alignment horizontal="center" vertical="center"/>
    </xf>
    <xf numFmtId="0" fontId="5" fillId="2" borderId="1" xfId="0" applyFont="1" applyFill="1" applyBorder="1" applyAlignment="1">
      <alignment vertical="center"/>
    </xf>
    <xf numFmtId="49" fontId="2" fillId="0" borderId="0" xfId="0" applyNumberFormat="1" applyFont="1" applyAlignment="1">
      <alignment horizontal="center" vertical="center"/>
    </xf>
    <xf numFmtId="0" fontId="4" fillId="0" borderId="0" xfId="0" applyNumberFormat="1" applyFont="1" applyAlignment="1">
      <alignment vertical="center"/>
    </xf>
    <xf numFmtId="0" fontId="4" fillId="0" borderId="1" xfId="0" applyFont="1" applyBorder="1" applyAlignment="1">
      <alignment vertical="center"/>
    </xf>
    <xf numFmtId="49" fontId="7" fillId="0" borderId="0" xfId="0" applyNumberFormat="1" applyFont="1" applyAlignment="1">
      <alignment horizontal="center" vertical="center"/>
    </xf>
    <xf numFmtId="0" fontId="5" fillId="3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49" fontId="5" fillId="0" borderId="0" xfId="0" applyNumberFormat="1" applyFont="1" applyFill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49" fontId="2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49" fontId="5" fillId="0" borderId="0" xfId="0" applyNumberFormat="1" applyFont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0" xfId="0" applyNumberFormat="1" applyFont="1" applyFill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/>
    </xf>
    <xf numFmtId="49" fontId="2" fillId="0" borderId="0" xfId="0" applyNumberFormat="1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0" fontId="9" fillId="0" borderId="0" xfId="0" applyFont="1" applyAlignment="1">
      <alignment vertical="center"/>
    </xf>
    <xf numFmtId="0" fontId="8" fillId="0" borderId="0" xfId="0" applyFont="1" applyFill="1" applyAlignment="1">
      <alignment vertical="center"/>
    </xf>
    <xf numFmtId="0" fontId="10" fillId="0" borderId="0" xfId="0" applyFont="1" applyAlignment="1">
      <alignment vertical="center"/>
    </xf>
    <xf numFmtId="0" fontId="5" fillId="0" borderId="0" xfId="0" applyNumberFormat="1" applyFont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0" fillId="0" borderId="0" xfId="0" applyFill="1"/>
    <xf numFmtId="0" fontId="5" fillId="0" borderId="2" xfId="0" applyFont="1" applyBorder="1" applyAlignment="1">
      <alignment vertical="center"/>
    </xf>
    <xf numFmtId="0" fontId="9" fillId="0" borderId="0" xfId="0" applyFont="1" applyFill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3" fillId="6" borderId="3" xfId="0" applyFont="1" applyFill="1" applyBorder="1" applyAlignment="1">
      <alignment horizontal="center" vertical="center"/>
    </xf>
    <xf numFmtId="0" fontId="14" fillId="0" borderId="0" xfId="0" applyFont="1"/>
    <xf numFmtId="0" fontId="11" fillId="0" borderId="0" xfId="0" applyFont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13" fillId="5" borderId="9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6" xfId="0" applyFont="1" applyFill="1" applyBorder="1" applyAlignment="1">
      <alignment horizontal="center" vertical="center" wrapText="1"/>
    </xf>
    <xf numFmtId="0" fontId="15" fillId="5" borderId="7" xfId="0" applyFont="1" applyFill="1" applyBorder="1" applyAlignment="1">
      <alignment horizontal="center" vertical="center" wrapText="1"/>
    </xf>
    <xf numFmtId="0" fontId="15" fillId="5" borderId="10" xfId="0" applyFont="1" applyFill="1" applyBorder="1" applyAlignment="1">
      <alignment horizontal="center" vertical="center" wrapText="1"/>
    </xf>
    <xf numFmtId="0" fontId="15" fillId="6" borderId="1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8" fillId="0" borderId="0" xfId="0" applyFont="1"/>
    <xf numFmtId="0" fontId="2" fillId="7" borderId="0" xfId="0" applyNumberFormat="1" applyFont="1" applyFill="1" applyAlignment="1">
      <alignment vertical="center"/>
    </xf>
    <xf numFmtId="49" fontId="2" fillId="7" borderId="0" xfId="0" applyNumberFormat="1" applyFont="1" applyFill="1" applyAlignment="1">
      <alignment vertical="center"/>
    </xf>
    <xf numFmtId="0" fontId="0" fillId="7" borderId="0" xfId="0" applyFill="1"/>
    <xf numFmtId="0" fontId="4" fillId="7" borderId="0" xfId="0" applyFont="1" applyFill="1" applyAlignment="1">
      <alignment vertical="center"/>
    </xf>
    <xf numFmtId="0" fontId="2" fillId="7" borderId="0" xfId="0" applyNumberFormat="1" applyFont="1" applyFill="1" applyAlignment="1">
      <alignment horizontal="right" vertical="center"/>
    </xf>
    <xf numFmtId="0" fontId="3" fillId="7" borderId="0" xfId="0" applyFont="1" applyFill="1" applyAlignment="1">
      <alignment vertical="center"/>
    </xf>
    <xf numFmtId="0" fontId="13" fillId="6" borderId="3" xfId="0" applyFont="1" applyFill="1" applyBorder="1" applyAlignment="1">
      <alignment horizontal="right" vertical="center"/>
    </xf>
    <xf numFmtId="0" fontId="21" fillId="0" borderId="0" xfId="0" applyFont="1" applyBorder="1" applyAlignment="1">
      <alignment vertical="center"/>
    </xf>
    <xf numFmtId="0" fontId="22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5" fillId="0" borderId="0" xfId="0" applyFont="1" applyAlignment="1"/>
    <xf numFmtId="0" fontId="23" fillId="0" borderId="0" xfId="0" applyFont="1" applyBorder="1" applyAlignment="1">
      <alignment vertical="center"/>
    </xf>
    <xf numFmtId="0" fontId="24" fillId="0" borderId="0" xfId="0" applyFont="1" applyAlignment="1">
      <alignment horizontal="center"/>
    </xf>
    <xf numFmtId="0" fontId="0" fillId="6" borderId="0" xfId="0" applyFill="1"/>
    <xf numFmtId="0" fontId="1" fillId="6" borderId="0" xfId="0" applyFont="1" applyFill="1" applyAlignment="1">
      <alignment vertical="center"/>
    </xf>
    <xf numFmtId="0" fontId="1" fillId="6" borderId="0" xfId="0" applyFont="1" applyFill="1" applyAlignment="1">
      <alignment horizontal="center"/>
    </xf>
    <xf numFmtId="0" fontId="1" fillId="6" borderId="0" xfId="0" applyFont="1" applyFill="1"/>
    <xf numFmtId="0" fontId="23" fillId="6" borderId="0" xfId="0" applyFont="1" applyFill="1" applyBorder="1" applyAlignment="1">
      <alignment vertical="center"/>
    </xf>
    <xf numFmtId="0" fontId="26" fillId="6" borderId="0" xfId="0" applyFont="1" applyFill="1" applyAlignment="1">
      <alignment horizontal="center" vertical="top"/>
    </xf>
    <xf numFmtId="0" fontId="24" fillId="0" borderId="1" xfId="0" applyFont="1" applyFill="1" applyBorder="1" applyAlignment="1">
      <alignment horizontal="center" vertical="center"/>
    </xf>
    <xf numFmtId="0" fontId="27" fillId="0" borderId="0" xfId="0" applyFont="1" applyBorder="1" applyAlignment="1">
      <alignment horizontal="left" vertical="center"/>
    </xf>
    <xf numFmtId="0" fontId="28" fillId="0" borderId="0" xfId="0" applyFont="1" applyBorder="1" applyAlignment="1">
      <alignment horizontal="left" vertical="center"/>
    </xf>
    <xf numFmtId="0" fontId="29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21" fillId="6" borderId="13" xfId="0" applyFont="1" applyFill="1" applyBorder="1" applyAlignment="1">
      <alignment vertical="center"/>
    </xf>
    <xf numFmtId="0" fontId="21" fillId="6" borderId="15" xfId="0" applyFont="1" applyFill="1" applyBorder="1" applyAlignment="1">
      <alignment vertical="center"/>
    </xf>
    <xf numFmtId="0" fontId="18" fillId="6" borderId="16" xfId="0" applyFont="1" applyFill="1" applyBorder="1"/>
    <xf numFmtId="0" fontId="18" fillId="6" borderId="17" xfId="0" applyFont="1" applyFill="1" applyBorder="1"/>
    <xf numFmtId="0" fontId="18" fillId="6" borderId="0" xfId="0" applyFont="1" applyFill="1" applyBorder="1"/>
    <xf numFmtId="0" fontId="22" fillId="6" borderId="16" xfId="0" applyFont="1" applyFill="1" applyBorder="1" applyAlignment="1">
      <alignment vertical="center"/>
    </xf>
    <xf numFmtId="0" fontId="22" fillId="6" borderId="17" xfId="0" applyFont="1" applyFill="1" applyBorder="1" applyAlignment="1">
      <alignment vertical="center"/>
    </xf>
    <xf numFmtId="0" fontId="0" fillId="6" borderId="16" xfId="0" applyFill="1" applyBorder="1"/>
    <xf numFmtId="0" fontId="0" fillId="6" borderId="17" xfId="0" applyFill="1" applyBorder="1"/>
    <xf numFmtId="0" fontId="20" fillId="6" borderId="0" xfId="0" applyFont="1" applyFill="1" applyBorder="1" applyAlignment="1">
      <alignment horizontal="center" vertical="center"/>
    </xf>
    <xf numFmtId="0" fontId="0" fillId="6" borderId="0" xfId="0" applyFill="1" applyBorder="1" applyAlignment="1">
      <alignment horizontal="right"/>
    </xf>
    <xf numFmtId="0" fontId="1" fillId="6" borderId="0" xfId="0" applyFont="1" applyFill="1" applyBorder="1" applyAlignment="1">
      <alignment horizontal="center" vertical="center"/>
    </xf>
    <xf numFmtId="0" fontId="0" fillId="6" borderId="0" xfId="0" applyFill="1" applyBorder="1"/>
    <xf numFmtId="0" fontId="0" fillId="6" borderId="18" xfId="0" applyFill="1" applyBorder="1"/>
    <xf numFmtId="0" fontId="0" fillId="6" borderId="12" xfId="0" applyFill="1" applyBorder="1"/>
    <xf numFmtId="0" fontId="0" fillId="6" borderId="19" xfId="0" applyFill="1" applyBorder="1"/>
    <xf numFmtId="0" fontId="0" fillId="0" borderId="23" xfId="0" applyBorder="1"/>
    <xf numFmtId="0" fontId="1" fillId="0" borderId="24" xfId="0" applyFont="1" applyBorder="1"/>
    <xf numFmtId="0" fontId="23" fillId="0" borderId="24" xfId="0" applyFont="1" applyBorder="1" applyAlignment="1">
      <alignment vertical="center"/>
    </xf>
    <xf numFmtId="0" fontId="1" fillId="0" borderId="24" xfId="0" applyFont="1" applyBorder="1" applyAlignment="1">
      <alignment horizontal="center" vertical="center"/>
    </xf>
    <xf numFmtId="0" fontId="24" fillId="0" borderId="24" xfId="0" applyFont="1" applyBorder="1" applyAlignment="1">
      <alignment horizontal="center"/>
    </xf>
    <xf numFmtId="0" fontId="0" fillId="0" borderId="25" xfId="0" applyBorder="1"/>
    <xf numFmtId="0" fontId="0" fillId="0" borderId="5" xfId="0" applyBorder="1"/>
    <xf numFmtId="0" fontId="1" fillId="0" borderId="0" xfId="0" applyFont="1" applyBorder="1"/>
    <xf numFmtId="0" fontId="1" fillId="0" borderId="0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/>
    </xf>
    <xf numFmtId="0" fontId="0" fillId="0" borderId="4" xfId="0" applyBorder="1"/>
    <xf numFmtId="0" fontId="0" fillId="0" borderId="6" xfId="0" applyBorder="1"/>
    <xf numFmtId="0" fontId="1" fillId="0" borderId="22" xfId="0" applyFont="1" applyBorder="1"/>
    <xf numFmtId="0" fontId="23" fillId="0" borderId="22" xfId="0" applyFont="1" applyBorder="1" applyAlignment="1">
      <alignment vertical="center"/>
    </xf>
    <xf numFmtId="0" fontId="1" fillId="0" borderId="22" xfId="0" applyFont="1" applyBorder="1" applyAlignment="1">
      <alignment horizontal="center" vertical="center"/>
    </xf>
    <xf numFmtId="0" fontId="24" fillId="0" borderId="22" xfId="0" applyFont="1" applyBorder="1" applyAlignment="1">
      <alignment horizontal="center"/>
    </xf>
    <xf numFmtId="0" fontId="0" fillId="0" borderId="26" xfId="0" applyBorder="1"/>
    <xf numFmtId="0" fontId="1" fillId="0" borderId="4" xfId="0" applyFont="1" applyBorder="1"/>
    <xf numFmtId="0" fontId="1" fillId="0" borderId="26" xfId="0" applyFont="1" applyBorder="1"/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3" fillId="3" borderId="0" xfId="0" applyFont="1" applyFill="1" applyBorder="1" applyAlignment="1">
      <alignment horizontal="center"/>
    </xf>
    <xf numFmtId="0" fontId="4" fillId="7" borderId="0" xfId="0" applyFont="1" applyFill="1"/>
    <xf numFmtId="49" fontId="2" fillId="7" borderId="0" xfId="0" applyNumberFormat="1" applyFont="1" applyFill="1" applyAlignment="1">
      <alignment horizontal="center" vertical="center"/>
    </xf>
    <xf numFmtId="49" fontId="4" fillId="2" borderId="0" xfId="0" applyNumberFormat="1" applyFont="1" applyFill="1"/>
    <xf numFmtId="0" fontId="4" fillId="0" borderId="0" xfId="0" applyFont="1" applyFill="1"/>
    <xf numFmtId="0" fontId="4" fillId="0" borderId="1" xfId="0" applyFont="1" applyBorder="1"/>
    <xf numFmtId="49" fontId="4" fillId="0" borderId="1" xfId="0" applyNumberFormat="1" applyFont="1" applyBorder="1"/>
    <xf numFmtId="0" fontId="29" fillId="0" borderId="0" xfId="0" applyFont="1"/>
    <xf numFmtId="0" fontId="12" fillId="4" borderId="1" xfId="0" applyFont="1" applyFill="1" applyBorder="1" applyAlignment="1">
      <alignment horizontal="center" vertical="center" wrapText="1"/>
    </xf>
    <xf numFmtId="0" fontId="12" fillId="4" borderId="27" xfId="0" applyFont="1" applyFill="1" applyBorder="1" applyAlignment="1">
      <alignment horizontal="center" vertical="center" wrapText="1"/>
    </xf>
    <xf numFmtId="0" fontId="23" fillId="3" borderId="0" xfId="0" applyFont="1" applyFill="1" applyBorder="1" applyAlignment="1">
      <alignment horizontal="center" vertical="center"/>
    </xf>
    <xf numFmtId="14" fontId="23" fillId="3" borderId="0" xfId="0" applyNumberFormat="1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4" fontId="13" fillId="0" borderId="1" xfId="0" applyNumberFormat="1" applyFont="1" applyBorder="1" applyAlignment="1">
      <alignment horizontal="center" vertical="center"/>
    </xf>
    <xf numFmtId="4" fontId="13" fillId="6" borderId="1" xfId="0" applyNumberFormat="1" applyFont="1" applyFill="1" applyBorder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19" fillId="0" borderId="0" xfId="0" applyFont="1" applyBorder="1" applyAlignment="1">
      <alignment horizontal="center" vertical="center"/>
    </xf>
    <xf numFmtId="4" fontId="13" fillId="0" borderId="8" xfId="0" applyNumberFormat="1" applyFont="1" applyBorder="1" applyAlignment="1">
      <alignment horizontal="center" vertical="center"/>
    </xf>
    <xf numFmtId="4" fontId="13" fillId="0" borderId="0" xfId="0" applyNumberFormat="1" applyFont="1" applyBorder="1" applyAlignment="1">
      <alignment horizontal="center" vertical="center"/>
    </xf>
    <xf numFmtId="4" fontId="13" fillId="0" borderId="28" xfId="0" applyNumberFormat="1" applyFont="1" applyBorder="1" applyAlignment="1">
      <alignment horizontal="center" vertical="center"/>
    </xf>
    <xf numFmtId="4" fontId="13" fillId="0" borderId="22" xfId="0" applyNumberFormat="1" applyFont="1" applyBorder="1" applyAlignment="1">
      <alignment horizontal="center" vertical="center"/>
    </xf>
    <xf numFmtId="0" fontId="12" fillId="4" borderId="29" xfId="0" applyFont="1" applyFill="1" applyBorder="1" applyAlignment="1">
      <alignment horizontal="center" vertical="center" wrapText="1"/>
    </xf>
    <xf numFmtId="0" fontId="31" fillId="0" borderId="0" xfId="0" applyFont="1" applyBorder="1" applyAlignment="1">
      <alignment horizontal="center" vertical="center"/>
    </xf>
    <xf numFmtId="0" fontId="31" fillId="0" borderId="0" xfId="0" applyFont="1" applyBorder="1" applyAlignment="1">
      <alignment horizontal="left" vertical="center"/>
    </xf>
    <xf numFmtId="49" fontId="33" fillId="0" borderId="0" xfId="0" applyNumberFormat="1" applyFont="1" applyFill="1" applyAlignment="1">
      <alignment vertical="center"/>
    </xf>
    <xf numFmtId="0" fontId="32" fillId="0" borderId="0" xfId="0" applyFont="1" applyBorder="1" applyAlignment="1">
      <alignment horizontal="center" vertical="center"/>
    </xf>
    <xf numFmtId="49" fontId="33" fillId="0" borderId="0" xfId="0" applyNumberFormat="1" applyFont="1" applyAlignment="1">
      <alignment vertical="center"/>
    </xf>
    <xf numFmtId="49" fontId="33" fillId="0" borderId="0" xfId="0" applyNumberFormat="1" applyFont="1" applyAlignment="1">
      <alignment horizontal="left" vertical="center"/>
    </xf>
    <xf numFmtId="0" fontId="12" fillId="4" borderId="20" xfId="0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/>
    </xf>
    <xf numFmtId="0" fontId="30" fillId="0" borderId="0" xfId="0" applyFont="1" applyAlignment="1">
      <alignment horizontal="center"/>
    </xf>
    <xf numFmtId="0" fontId="30" fillId="0" borderId="1" xfId="0" applyFont="1" applyBorder="1" applyAlignment="1">
      <alignment horizontal="center" vertical="center"/>
    </xf>
    <xf numFmtId="4" fontId="12" fillId="0" borderId="1" xfId="0" applyNumberFormat="1" applyFont="1" applyBorder="1" applyAlignment="1">
      <alignment vertical="center"/>
    </xf>
    <xf numFmtId="0" fontId="13" fillId="3" borderId="5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right" vertical="center"/>
    </xf>
    <xf numFmtId="4" fontId="13" fillId="0" borderId="4" xfId="0" applyNumberFormat="1" applyFont="1" applyBorder="1" applyAlignment="1">
      <alignment horizontal="left" vertical="center"/>
    </xf>
    <xf numFmtId="0" fontId="13" fillId="3" borderId="6" xfId="0" applyFont="1" applyFill="1" applyBorder="1" applyAlignment="1">
      <alignment horizontal="center" vertical="center"/>
    </xf>
    <xf numFmtId="0" fontId="13" fillId="0" borderId="22" xfId="0" applyFont="1" applyBorder="1" applyAlignment="1">
      <alignment horizontal="right" vertical="center"/>
    </xf>
    <xf numFmtId="4" fontId="13" fillId="0" borderId="26" xfId="0" applyNumberFormat="1" applyFont="1" applyBorder="1" applyAlignment="1">
      <alignment horizontal="left" vertical="center"/>
    </xf>
    <xf numFmtId="0" fontId="13" fillId="0" borderId="11" xfId="0" applyFont="1" applyBorder="1" applyAlignment="1">
      <alignment horizontal="right" vertical="center"/>
    </xf>
    <xf numFmtId="0" fontId="13" fillId="0" borderId="30" xfId="0" applyFont="1" applyBorder="1" applyAlignment="1">
      <alignment horizontal="right" vertical="center"/>
    </xf>
    <xf numFmtId="0" fontId="19" fillId="0" borderId="0" xfId="0" applyFont="1" applyAlignment="1">
      <alignment horizontal="center" vertical="center"/>
    </xf>
    <xf numFmtId="0" fontId="22" fillId="0" borderId="0" xfId="0" applyFont="1" applyAlignment="1">
      <alignment horizontal="center"/>
    </xf>
    <xf numFmtId="0" fontId="23" fillId="6" borderId="0" xfId="0" applyFont="1" applyFill="1" applyAlignment="1">
      <alignment horizontal="left" vertical="center"/>
    </xf>
    <xf numFmtId="0" fontId="23" fillId="6" borderId="4" xfId="0" applyFont="1" applyFill="1" applyBorder="1" applyAlignment="1">
      <alignment horizontal="left" vertical="center"/>
    </xf>
    <xf numFmtId="0" fontId="23" fillId="6" borderId="0" xfId="0" applyFont="1" applyFill="1" applyBorder="1" applyAlignment="1">
      <alignment horizontal="left" vertical="center"/>
    </xf>
    <xf numFmtId="0" fontId="19" fillId="0" borderId="12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21" fillId="6" borderId="14" xfId="0" applyFont="1" applyFill="1" applyBorder="1" applyAlignment="1">
      <alignment horizontal="center" vertical="center"/>
    </xf>
    <xf numFmtId="0" fontId="22" fillId="6" borderId="0" xfId="0" applyFont="1" applyFill="1" applyBorder="1" applyAlignment="1">
      <alignment horizontal="center" vertical="center"/>
    </xf>
    <xf numFmtId="0" fontId="24" fillId="6" borderId="0" xfId="0" applyFont="1" applyFill="1" applyAlignment="1">
      <alignment horizontal="left" vertical="center" indent="1"/>
    </xf>
    <xf numFmtId="0" fontId="23" fillId="6" borderId="0" xfId="0" applyFont="1" applyFill="1" applyAlignment="1">
      <alignment horizontal="left"/>
    </xf>
    <xf numFmtId="0" fontId="23" fillId="6" borderId="4" xfId="0" applyFont="1" applyFill="1" applyBorder="1" applyAlignment="1">
      <alignment horizontal="left"/>
    </xf>
    <xf numFmtId="0" fontId="24" fillId="0" borderId="20" xfId="0" applyFont="1" applyFill="1" applyBorder="1" applyAlignment="1">
      <alignment horizontal="left" vertical="center" indent="1"/>
    </xf>
    <xf numFmtId="0" fontId="24" fillId="0" borderId="21" xfId="0" applyFont="1" applyFill="1" applyBorder="1" applyAlignment="1">
      <alignment horizontal="left" vertical="center" indent="1"/>
    </xf>
    <xf numFmtId="0" fontId="24" fillId="0" borderId="9" xfId="0" applyFont="1" applyFill="1" applyBorder="1" applyAlignment="1">
      <alignment horizontal="left" vertical="center" indent="1"/>
    </xf>
    <xf numFmtId="0" fontId="11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4" fontId="24" fillId="0" borderId="20" xfId="0" applyNumberFormat="1" applyFont="1" applyFill="1" applyBorder="1" applyAlignment="1">
      <alignment horizontal="left" vertical="center" indent="1"/>
    </xf>
    <xf numFmtId="4" fontId="24" fillId="0" borderId="21" xfId="0" applyNumberFormat="1" applyFont="1" applyFill="1" applyBorder="1" applyAlignment="1">
      <alignment horizontal="left" vertical="center" indent="1"/>
    </xf>
    <xf numFmtId="4" fontId="24" fillId="0" borderId="9" xfId="0" applyNumberFormat="1" applyFont="1" applyFill="1" applyBorder="1" applyAlignment="1">
      <alignment horizontal="left" vertical="center" indent="1"/>
    </xf>
    <xf numFmtId="0" fontId="30" fillId="0" borderId="23" xfId="0" applyFont="1" applyBorder="1" applyAlignment="1">
      <alignment horizontal="center" vertical="center"/>
    </xf>
    <xf numFmtId="0" fontId="30" fillId="0" borderId="24" xfId="0" applyFont="1" applyBorder="1" applyAlignment="1">
      <alignment horizontal="center" vertical="center"/>
    </xf>
    <xf numFmtId="0" fontId="30" fillId="0" borderId="25" xfId="0" applyFont="1" applyBorder="1" applyAlignment="1">
      <alignment horizontal="center" vertical="center"/>
    </xf>
    <xf numFmtId="0" fontId="30" fillId="0" borderId="23" xfId="0" applyFont="1" applyBorder="1" applyAlignment="1">
      <alignment horizontal="center"/>
    </xf>
    <xf numFmtId="0" fontId="30" fillId="0" borderId="24" xfId="0" applyFont="1" applyBorder="1" applyAlignment="1">
      <alignment horizontal="center"/>
    </xf>
    <xf numFmtId="0" fontId="30" fillId="0" borderId="25" xfId="0" applyFont="1" applyBorder="1" applyAlignment="1">
      <alignment horizontal="center"/>
    </xf>
    <xf numFmtId="0" fontId="24" fillId="6" borderId="0" xfId="0" applyFont="1" applyFill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26" fillId="6" borderId="0" xfId="0" applyFont="1" applyFill="1" applyAlignment="1">
      <alignment horizontal="center" vertical="top"/>
    </xf>
  </cellXfs>
  <cellStyles count="1">
    <cellStyle name="Обычный" xfId="0" builtinId="0"/>
  </cellStyles>
  <dxfs count="12">
    <dxf>
      <fill>
        <patternFill>
          <bgColor theme="0" tint="-0.34998626667073579"/>
        </patternFill>
      </fill>
      <border>
        <left style="dashed">
          <color theme="5" tint="-0.499984740745262"/>
        </left>
        <right style="dashed">
          <color theme="5" tint="-0.499984740745262"/>
        </right>
        <top style="dashed">
          <color theme="5" tint="-0.499984740745262"/>
        </top>
        <bottom style="dashed">
          <color theme="5" tint="-0.499984740745262"/>
        </bottom>
      </border>
    </dxf>
    <dxf>
      <border>
        <left style="thin">
          <color theme="5" tint="-0.499984740745262"/>
        </left>
        <right style="thin">
          <color theme="5" tint="-0.499984740745262"/>
        </right>
        <top style="thin">
          <color theme="5" tint="-0.499984740745262"/>
        </top>
        <bottom style="thin">
          <color theme="5" tint="-0.499984740745262"/>
        </bottom>
        <vertical/>
        <horizontal/>
      </border>
    </dxf>
    <dxf>
      <fill>
        <patternFill>
          <bgColor theme="0" tint="-0.34998626667073579"/>
        </patternFill>
      </fill>
      <border>
        <left style="dashed">
          <color theme="5" tint="-0.499984740745262"/>
        </left>
        <right style="dashed">
          <color theme="5" tint="-0.499984740745262"/>
        </right>
        <top style="dashed">
          <color theme="5" tint="-0.499984740745262"/>
        </top>
        <bottom style="dashed">
          <color theme="5" tint="-0.499984740745262"/>
        </bottom>
        <vertical/>
        <horizontal/>
      </border>
    </dxf>
    <dxf>
      <border>
        <left style="thin">
          <color theme="5" tint="-0.499984740745262"/>
        </left>
        <right style="thin">
          <color theme="5" tint="-0.499984740745262"/>
        </right>
        <top style="thin">
          <color theme="5" tint="-0.499984740745262"/>
        </top>
        <bottom style="thin">
          <color theme="5" tint="-0.499984740745262"/>
        </bottom>
        <vertical/>
        <horizontal/>
      </border>
    </dxf>
    <dxf>
      <fill>
        <patternFill>
          <bgColor theme="0" tint="-0.34998626667073579"/>
        </patternFill>
      </fill>
      <border>
        <left style="dashed">
          <color theme="5" tint="-0.499984740745262"/>
        </left>
        <right style="dashed">
          <color theme="5" tint="-0.499984740745262"/>
        </right>
        <top style="dashed">
          <color theme="5" tint="-0.499984740745262"/>
        </top>
        <bottom style="dashed">
          <color theme="5" tint="-0.499984740745262"/>
        </bottom>
      </border>
    </dxf>
    <dxf>
      <border>
        <left style="thin">
          <color theme="5" tint="-0.499984740745262"/>
        </left>
        <right style="thin">
          <color theme="5" tint="-0.499984740745262"/>
        </right>
        <top style="thin">
          <color theme="5" tint="-0.499984740745262"/>
        </top>
        <bottom style="thin">
          <color theme="5" tint="-0.499984740745262"/>
        </bottom>
        <vertical/>
        <horizontal/>
      </border>
    </dxf>
    <dxf>
      <fill>
        <patternFill>
          <bgColor theme="0" tint="-0.34998626667073579"/>
        </patternFill>
      </fill>
      <border>
        <left style="dashed">
          <color theme="5" tint="-0.499984740745262"/>
        </left>
        <right style="dashed">
          <color theme="5" tint="-0.499984740745262"/>
        </right>
        <top style="dashed">
          <color theme="5" tint="-0.499984740745262"/>
        </top>
        <bottom style="dashed">
          <color theme="5" tint="-0.499984740745262"/>
        </bottom>
      </border>
    </dxf>
    <dxf>
      <border>
        <left style="thin">
          <color theme="5" tint="-0.499984740745262"/>
        </left>
        <right style="thin">
          <color theme="5" tint="-0.499984740745262"/>
        </right>
        <top style="thin">
          <color theme="5" tint="-0.499984740745262"/>
        </top>
        <bottom style="thin">
          <color theme="5" tint="-0.499984740745262"/>
        </bottom>
        <vertical/>
        <horizontal/>
      </border>
    </dxf>
    <dxf>
      <fill>
        <patternFill>
          <bgColor theme="0"/>
        </patternFill>
      </fill>
      <border>
        <bottom style="thin">
          <color auto="1"/>
        </bottom>
        <vertical/>
        <horizontal/>
      </border>
    </dxf>
    <dxf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34998626667073579"/>
        </patternFill>
      </fill>
    </dxf>
    <dxf>
      <fill>
        <patternFill>
          <bgColor rgb="FFCCFFFF"/>
        </patternFill>
      </fill>
      <border>
        <left style="thin">
          <color theme="5" tint="-0.499984740745262"/>
        </left>
        <top style="thin">
          <color theme="5" tint="-0.499984740745262"/>
        </top>
        <bottom style="thin">
          <color theme="5" tint="-0.499984740745262"/>
        </bottom>
        <vertical/>
        <horizontal/>
      </border>
    </dxf>
  </dxfs>
  <tableStyles count="0" defaultTableStyle="TableStyleMedium2" defaultPivotStyle="PivotStyleLight16"/>
  <colors>
    <mruColors>
      <color rgb="FFCCFFFF"/>
      <color rgb="FF3333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963"/>
  <sheetViews>
    <sheetView topLeftCell="A283" zoomScale="90" zoomScaleNormal="90" workbookViewId="0">
      <selection activeCell="G314" sqref="G314"/>
    </sheetView>
  </sheetViews>
  <sheetFormatPr defaultRowHeight="15" x14ac:dyDescent="0.25"/>
  <cols>
    <col min="1" max="1" width="7.5703125" customWidth="1"/>
    <col min="2" max="2" width="37.28515625" bestFit="1" customWidth="1"/>
    <col min="3" max="3" width="37" customWidth="1"/>
    <col min="4" max="4" width="29.28515625" customWidth="1"/>
    <col min="5" max="5" width="35.7109375" customWidth="1"/>
    <col min="6" max="6" width="36.7109375" bestFit="1" customWidth="1"/>
    <col min="7" max="7" width="38.42578125" bestFit="1" customWidth="1"/>
    <col min="8" max="8" width="34.85546875" customWidth="1"/>
    <col min="9" max="9" width="24.5703125" customWidth="1"/>
    <col min="10" max="10" width="14.85546875" customWidth="1"/>
    <col min="11" max="11" width="51.7109375" bestFit="1" customWidth="1"/>
    <col min="12" max="12" width="17.42578125" customWidth="1"/>
    <col min="13" max="13" width="13.7109375" customWidth="1"/>
  </cols>
  <sheetData>
    <row r="1" spans="1:55" ht="18.75" x14ac:dyDescent="0.25">
      <c r="A1" s="67"/>
      <c r="B1" s="64" t="s">
        <v>173</v>
      </c>
      <c r="C1" s="66"/>
      <c r="D1" s="64"/>
      <c r="E1" s="64"/>
      <c r="F1" s="64"/>
      <c r="G1" s="64"/>
      <c r="H1" s="64"/>
      <c r="I1" s="68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</row>
    <row r="2" spans="1:55" x14ac:dyDescent="0.25">
      <c r="A2" s="8"/>
      <c r="B2" s="38"/>
      <c r="C2" s="8">
        <v>1</v>
      </c>
      <c r="D2" s="14" t="str">
        <f>B9</f>
        <v>Дворовые проезды</v>
      </c>
      <c r="E2" s="8"/>
      <c r="F2" s="8"/>
      <c r="G2" s="8"/>
      <c r="H2" s="8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</row>
    <row r="3" spans="1:55" x14ac:dyDescent="0.25">
      <c r="A3" s="8"/>
      <c r="B3" s="38"/>
      <c r="C3" s="8">
        <v>2</v>
      </c>
      <c r="D3" s="14" t="str">
        <f>B18</f>
        <v>Освещение</v>
      </c>
      <c r="E3" s="8"/>
      <c r="F3" s="8"/>
      <c r="G3" s="8"/>
      <c r="H3" s="8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</row>
    <row r="4" spans="1:55" x14ac:dyDescent="0.25">
      <c r="A4" s="8"/>
      <c r="B4" s="38"/>
      <c r="C4" s="8">
        <v>3</v>
      </c>
      <c r="D4" s="14" t="str">
        <f>B27</f>
        <v>Скамейки</v>
      </c>
      <c r="E4" s="8">
        <f>INDEX(MATCH(1=1,C11:C126="",),)</f>
        <v>7</v>
      </c>
      <c r="F4" s="8" t="str">
        <f>INDEX(B9:I42,MATCH(B27,B9:B42,0)+1,1)</f>
        <v>'Инвентаризация'!B27:I27</v>
      </c>
      <c r="G4" s="8"/>
      <c r="H4" s="8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</row>
    <row r="5" spans="1:55" x14ac:dyDescent="0.25">
      <c r="A5" s="8"/>
      <c r="B5" s="38"/>
      <c r="C5" s="8">
        <v>4</v>
      </c>
      <c r="D5" s="14" t="str">
        <f>B35</f>
        <v>Урны</v>
      </c>
      <c r="E5" s="8"/>
      <c r="F5" s="8"/>
      <c r="G5" s="8"/>
      <c r="H5" s="8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</row>
    <row r="6" spans="1:55" x14ac:dyDescent="0.25">
      <c r="A6" s="8"/>
      <c r="B6" s="38"/>
      <c r="C6" s="40"/>
      <c r="D6" s="8"/>
      <c r="E6" s="8"/>
      <c r="F6" s="8"/>
      <c r="G6" s="8"/>
      <c r="H6" s="8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</row>
    <row r="7" spans="1:55" x14ac:dyDescent="0.25">
      <c r="A7" s="8"/>
      <c r="B7" s="38"/>
      <c r="C7" s="8" t="s">
        <v>237</v>
      </c>
      <c r="D7" s="8" t="s">
        <v>238</v>
      </c>
      <c r="E7" s="8" t="s">
        <v>239</v>
      </c>
      <c r="F7" s="8" t="s">
        <v>6</v>
      </c>
      <c r="G7" s="8" t="s">
        <v>245</v>
      </c>
      <c r="H7" s="8" t="s">
        <v>251</v>
      </c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</row>
    <row r="8" spans="1:55" x14ac:dyDescent="0.25">
      <c r="A8" s="8"/>
      <c r="B8" s="8"/>
      <c r="C8" s="8"/>
      <c r="D8" s="8"/>
      <c r="E8" s="8"/>
      <c r="F8" s="8"/>
      <c r="G8" s="8"/>
      <c r="H8" s="8"/>
      <c r="I8" s="8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</row>
    <row r="9" spans="1:55" x14ac:dyDescent="0.25">
      <c r="A9" s="45">
        <v>1</v>
      </c>
      <c r="B9" s="6" t="s">
        <v>172</v>
      </c>
      <c r="C9" s="17" t="s">
        <v>45</v>
      </c>
      <c r="D9" s="6" t="s">
        <v>240</v>
      </c>
      <c r="E9" s="6" t="s">
        <v>240</v>
      </c>
      <c r="F9" s="6" t="s">
        <v>6</v>
      </c>
      <c r="G9" s="7" t="s">
        <v>183</v>
      </c>
      <c r="H9" s="7" t="s">
        <v>182</v>
      </c>
      <c r="I9" s="6" t="s">
        <v>47</v>
      </c>
      <c r="L9" s="27"/>
      <c r="M9" s="8"/>
      <c r="N9" s="8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</row>
    <row r="10" spans="1:55" x14ac:dyDescent="0.25">
      <c r="A10" s="5"/>
      <c r="B10" s="44" t="str">
        <f>CONCATENATE("'Инвентаризация'!",ADDRESS(ROW(B9),COLUMN(B9),4,1),":",ADDRESS(ROW(B9),COLUMN(B9)+COUNTA(B9:I9)-1,4,1))</f>
        <v>'Инвентаризация'!B9:I9</v>
      </c>
      <c r="C10" s="42" t="str">
        <f>IF(C11="","",CONCATENATE("'Инвентаризация'!",ADDRESS(ROW(C11),COLUMN(C11),4,1),":",ADDRESS(ROW(C11)+INDEX(MATCH(1=1,C11:C109="",),)-2,COLUMN(C11),4,1)))</f>
        <v>'Инвентаризация'!C11:C16</v>
      </c>
      <c r="D10" s="42" t="str">
        <f t="shared" ref="D10:I10" si="0">IF(D11="","",CONCATENATE("'Инвентаризация'!",ADDRESS(ROW(D11),COLUMN(D11),4,1),":",ADDRESS(ROW(D11)+INDEX(MATCH(1=1,D11:D109="",),)-2,COLUMN(D11),4,1)))</f>
        <v/>
      </c>
      <c r="E10" s="42" t="str">
        <f t="shared" si="0"/>
        <v/>
      </c>
      <c r="F10" s="42" t="str">
        <f t="shared" si="0"/>
        <v>'Инвентаризация'!F11:F14</v>
      </c>
      <c r="G10" s="42" t="str">
        <f t="shared" si="0"/>
        <v/>
      </c>
      <c r="H10" s="42" t="str">
        <f t="shared" si="0"/>
        <v/>
      </c>
      <c r="I10" s="42" t="str">
        <f t="shared" si="0"/>
        <v/>
      </c>
      <c r="J10" s="42" t="str">
        <f>IF(J11="","",CONCATENATE("'Инвентаризация'!",ADDRESS(ROW(J11),COLUMN(J11),4,1),":",ADDRESS(ROW(J11)+INDEX(MATCH(1=1,J11:J109="",),)-2,COLUMN(J11),4,1)))</f>
        <v/>
      </c>
      <c r="K10" s="42" t="str">
        <f>IF(K11="","",CONCATENATE("'Инвентаризация'!",ADDRESS(ROW(K11),COLUMN(K11),4,1),":",ADDRESS(ROW(K11)+INDEX(MATCH(1=1,K11:K109="",),)-2,COLUMN(K11),4,1)))</f>
        <v/>
      </c>
      <c r="L10" s="42" t="str">
        <f>IF(L11="","",CONCATENATE("'Инвентаризация'!",ADDRESS(ROW(L11),COLUMN(L11),4,1),":",ADDRESS(ROW(L11)+INDEX(MATCH(1=1,L11:L109="",),)-2,COLUMN(L11),4,1)))</f>
        <v/>
      </c>
      <c r="M10" s="8"/>
      <c r="N10" s="8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</row>
    <row r="11" spans="1:55" x14ac:dyDescent="0.25">
      <c r="A11" s="5"/>
      <c r="B11" s="42"/>
      <c r="C11" s="8" t="s">
        <v>48</v>
      </c>
      <c r="D11" s="8"/>
      <c r="F11" s="8" t="s">
        <v>53</v>
      </c>
      <c r="G11" s="9"/>
      <c r="H11" s="9"/>
      <c r="I11" s="9"/>
      <c r="L11" s="27"/>
      <c r="M11" s="8"/>
      <c r="N11" s="8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</row>
    <row r="12" spans="1:55" x14ac:dyDescent="0.25">
      <c r="A12" s="5"/>
      <c r="B12" s="8"/>
      <c r="C12" s="8" t="s">
        <v>49</v>
      </c>
      <c r="D12" s="8"/>
      <c r="F12" s="8" t="s">
        <v>170</v>
      </c>
      <c r="G12" s="27"/>
      <c r="H12" s="8"/>
      <c r="I12" s="27"/>
      <c r="L12" s="27"/>
      <c r="M12" s="8"/>
      <c r="N12" s="8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</row>
    <row r="13" spans="1:55" x14ac:dyDescent="0.25">
      <c r="A13" s="10"/>
      <c r="B13" s="8"/>
      <c r="C13" s="8" t="s">
        <v>50</v>
      </c>
      <c r="D13" s="8"/>
      <c r="F13" s="8" t="s">
        <v>210</v>
      </c>
      <c r="G13" s="27"/>
      <c r="H13" s="27"/>
      <c r="I13" s="8"/>
      <c r="L13" s="27"/>
      <c r="M13" s="8"/>
      <c r="N13" s="8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</row>
    <row r="14" spans="1:55" x14ac:dyDescent="0.25">
      <c r="A14" s="10"/>
      <c r="B14" s="8"/>
      <c r="C14" s="8" t="s">
        <v>51</v>
      </c>
      <c r="D14" s="8"/>
      <c r="F14" s="8" t="s">
        <v>209</v>
      </c>
      <c r="G14" s="27"/>
      <c r="H14" s="27"/>
      <c r="I14" s="8"/>
      <c r="L14" s="27"/>
      <c r="M14" s="8"/>
      <c r="N14" s="8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</row>
    <row r="15" spans="1:55" x14ac:dyDescent="0.25">
      <c r="A15" s="10"/>
      <c r="B15" s="8"/>
      <c r="C15" s="8" t="s">
        <v>52</v>
      </c>
      <c r="D15" s="8"/>
      <c r="F15" s="8"/>
      <c r="G15" s="27"/>
      <c r="H15" s="8"/>
      <c r="I15" s="8"/>
      <c r="L15" s="8"/>
      <c r="M15" s="8"/>
      <c r="N15" s="8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</row>
    <row r="16" spans="1:55" x14ac:dyDescent="0.25">
      <c r="A16" s="10"/>
      <c r="B16" s="8"/>
      <c r="C16" s="8" t="s">
        <v>23</v>
      </c>
      <c r="D16" s="8"/>
      <c r="F16" s="8"/>
      <c r="G16" s="27"/>
      <c r="H16" s="8"/>
      <c r="I16" s="8"/>
      <c r="L16" s="8"/>
      <c r="M16" s="8"/>
      <c r="N16" s="8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</row>
    <row r="17" spans="1:55" x14ac:dyDescent="0.25">
      <c r="A17" s="10"/>
      <c r="B17" s="8"/>
      <c r="D17" s="8"/>
      <c r="E17" s="27"/>
      <c r="F17" s="8"/>
      <c r="G17" s="8"/>
      <c r="I17" s="8"/>
      <c r="J17" s="8"/>
      <c r="K17" s="8"/>
      <c r="L17" s="8"/>
      <c r="M17" s="8"/>
      <c r="N17" s="8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</row>
    <row r="18" spans="1:55" x14ac:dyDescent="0.25">
      <c r="A18" s="45">
        <v>2</v>
      </c>
      <c r="B18" s="6" t="s">
        <v>174</v>
      </c>
      <c r="C18" s="6" t="s">
        <v>154</v>
      </c>
      <c r="D18" s="6" t="s">
        <v>175</v>
      </c>
      <c r="E18" s="6" t="s">
        <v>185</v>
      </c>
      <c r="F18" s="6" t="s">
        <v>6</v>
      </c>
      <c r="G18" s="6" t="s">
        <v>273</v>
      </c>
      <c r="H18" s="6" t="s">
        <v>279</v>
      </c>
      <c r="I18" s="6" t="s">
        <v>47</v>
      </c>
      <c r="L18" s="8"/>
      <c r="M18" s="8"/>
      <c r="N18" s="8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</row>
    <row r="19" spans="1:55" x14ac:dyDescent="0.25">
      <c r="A19" s="5"/>
      <c r="B19" s="44" t="str">
        <f>CONCATENATE("'Инвентаризация'!",ADDRESS(ROW(B18),COLUMN(B18),4,1),":",ADDRESS(ROW(B18),COLUMN(B18)+COUNTA(B18:I18)-1,4,1))</f>
        <v>'Инвентаризация'!B18:I18</v>
      </c>
      <c r="C19" s="42" t="str">
        <f t="shared" ref="C19:I19" si="1">IF(C20="","",CONCATENATE("'Инвентаризация'!",ADDRESS(ROW(C20),COLUMN(C20),4,1),":",ADDRESS(ROW(C20)+INDEX(MATCH(1=1,C20:C118="",),)-2,COLUMN(C20),4,1)))</f>
        <v>'Инвентаризация'!C20:C24</v>
      </c>
      <c r="D19" s="42" t="str">
        <f t="shared" si="1"/>
        <v>'Инвентаризация'!D20:D25</v>
      </c>
      <c r="E19" s="42" t="str">
        <f t="shared" si="1"/>
        <v>'Инвентаризация'!E20:E23</v>
      </c>
      <c r="F19" s="42" t="str">
        <f t="shared" si="1"/>
        <v>'Инвентаризация'!F20:F22</v>
      </c>
      <c r="G19" s="42" t="str">
        <f t="shared" si="1"/>
        <v/>
      </c>
      <c r="H19" s="42" t="str">
        <f t="shared" si="1"/>
        <v/>
      </c>
      <c r="I19" s="42" t="str">
        <f t="shared" si="1"/>
        <v/>
      </c>
      <c r="L19" s="8"/>
      <c r="M19" s="8"/>
      <c r="N19" s="8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</row>
    <row r="20" spans="1:55" x14ac:dyDescent="0.25">
      <c r="A20" s="8"/>
      <c r="B20" s="42"/>
      <c r="C20" s="22" t="s">
        <v>252</v>
      </c>
      <c r="D20" s="8" t="s">
        <v>149</v>
      </c>
      <c r="E20" s="8" t="s">
        <v>256</v>
      </c>
      <c r="F20" s="18" t="s">
        <v>53</v>
      </c>
      <c r="G20" s="8"/>
      <c r="H20" s="8"/>
      <c r="I20" s="18"/>
      <c r="L20" s="8"/>
      <c r="M20" s="8"/>
      <c r="N20" s="8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</row>
    <row r="21" spans="1:55" x14ac:dyDescent="0.25">
      <c r="A21" s="8"/>
      <c r="B21" s="8"/>
      <c r="C21" s="22" t="s">
        <v>253</v>
      </c>
      <c r="D21" s="8" t="s">
        <v>147</v>
      </c>
      <c r="E21" s="8" t="s">
        <v>258</v>
      </c>
      <c r="F21" s="18" t="s">
        <v>210</v>
      </c>
      <c r="G21" s="8"/>
      <c r="H21" s="8"/>
      <c r="I21" s="18"/>
      <c r="L21" s="8"/>
      <c r="M21" s="8"/>
      <c r="N21" s="8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</row>
    <row r="22" spans="1:55" x14ac:dyDescent="0.25">
      <c r="A22" s="8"/>
      <c r="B22" s="8"/>
      <c r="C22" s="22" t="s">
        <v>254</v>
      </c>
      <c r="D22" s="8" t="s">
        <v>148</v>
      </c>
      <c r="E22" s="8" t="s">
        <v>257</v>
      </c>
      <c r="F22" s="18" t="s">
        <v>231</v>
      </c>
      <c r="G22" s="8"/>
      <c r="H22" s="8"/>
      <c r="I22" s="18"/>
      <c r="L22" s="8"/>
      <c r="M22" s="8"/>
      <c r="N22" s="8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</row>
    <row r="23" spans="1:55" x14ac:dyDescent="0.25">
      <c r="A23" s="8"/>
      <c r="B23" s="8"/>
      <c r="C23" s="22" t="s">
        <v>255</v>
      </c>
      <c r="D23" s="8" t="s">
        <v>355</v>
      </c>
      <c r="E23" s="8" t="s">
        <v>153</v>
      </c>
      <c r="G23" s="8"/>
      <c r="H23" s="8"/>
      <c r="I23" s="18"/>
      <c r="L23" s="8"/>
      <c r="M23" s="8"/>
      <c r="N23" s="8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</row>
    <row r="24" spans="1:55" x14ac:dyDescent="0.25">
      <c r="A24" s="8"/>
      <c r="B24" s="8"/>
      <c r="C24" s="8" t="s">
        <v>23</v>
      </c>
      <c r="D24" s="8" t="s">
        <v>150</v>
      </c>
      <c r="E24" s="8"/>
      <c r="F24" s="8"/>
      <c r="G24" s="8"/>
      <c r="H24" s="8"/>
      <c r="I24" s="27"/>
      <c r="L24" s="8"/>
      <c r="M24" s="8"/>
      <c r="N24" s="8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</row>
    <row r="25" spans="1:55" x14ac:dyDescent="0.25">
      <c r="A25" s="8"/>
      <c r="B25" s="8"/>
      <c r="C25" s="8"/>
      <c r="D25" s="8" t="s">
        <v>23</v>
      </c>
      <c r="E25" s="8"/>
      <c r="F25" s="27"/>
      <c r="G25" s="8"/>
      <c r="H25" s="8"/>
      <c r="I25" s="27"/>
      <c r="L25" s="8"/>
      <c r="M25" s="8"/>
      <c r="N25" s="8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</row>
    <row r="26" spans="1:55" x14ac:dyDescent="0.25">
      <c r="A26" s="8"/>
      <c r="B26" s="8"/>
      <c r="C26" s="8"/>
      <c r="D26" s="8"/>
      <c r="E26" s="8"/>
      <c r="F26" s="27"/>
      <c r="G26" s="8"/>
      <c r="H26" s="8"/>
      <c r="I26" s="27"/>
      <c r="L26" s="8"/>
      <c r="M26" s="8"/>
      <c r="N26" s="8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</row>
    <row r="27" spans="1:55" x14ac:dyDescent="0.25">
      <c r="A27" s="45">
        <v>3</v>
      </c>
      <c r="B27" s="6" t="s">
        <v>176</v>
      </c>
      <c r="C27" s="16" t="s">
        <v>1</v>
      </c>
      <c r="D27" s="6" t="s">
        <v>89</v>
      </c>
      <c r="E27" s="6" t="s">
        <v>361</v>
      </c>
      <c r="F27" s="6" t="s">
        <v>6</v>
      </c>
      <c r="G27" s="6" t="s">
        <v>203</v>
      </c>
      <c r="H27" s="6" t="s">
        <v>184</v>
      </c>
      <c r="I27" s="6" t="s">
        <v>47</v>
      </c>
      <c r="L27" s="8"/>
      <c r="M27" s="8"/>
      <c r="N27" s="8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</row>
    <row r="28" spans="1:55" x14ac:dyDescent="0.25">
      <c r="A28" s="5"/>
      <c r="B28" s="44" t="str">
        <f>CONCATENATE("'Инвентаризация'!",ADDRESS(ROW(B27),COLUMN(B27),4,1),":",ADDRESS(ROW(B27),COLUMN(B27)+COUNTA(B27:I27)-1,4,1))</f>
        <v>'Инвентаризация'!B27:I27</v>
      </c>
      <c r="C28" s="42" t="str">
        <f t="shared" ref="C28:I28" si="2">IF(C29="","",CONCATENATE("'Инвентаризация'!",ADDRESS(ROW(C29),COLUMN(C29),4,1),":",ADDRESS(ROW(C29)+INDEX(MATCH(1=1,C29:C127="",),)-2,COLUMN(C29),4,1)))</f>
        <v>'Инвентаризация'!C29:C31</v>
      </c>
      <c r="D28" s="42" t="str">
        <f t="shared" si="2"/>
        <v>'Инвентаризация'!D29:D33</v>
      </c>
      <c r="E28" s="42" t="str">
        <f t="shared" si="2"/>
        <v>'Инвентаризация'!E29:E32</v>
      </c>
      <c r="F28" s="42" t="str">
        <f t="shared" si="2"/>
        <v>'Инвентаризация'!F29:F32</v>
      </c>
      <c r="G28" s="42" t="str">
        <f t="shared" si="2"/>
        <v/>
      </c>
      <c r="H28" s="42" t="str">
        <f t="shared" si="2"/>
        <v/>
      </c>
      <c r="I28" s="42" t="str">
        <f t="shared" si="2"/>
        <v/>
      </c>
      <c r="L28" s="8"/>
      <c r="M28" s="8"/>
      <c r="N28" s="8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</row>
    <row r="29" spans="1:55" x14ac:dyDescent="0.25">
      <c r="A29" s="8"/>
      <c r="B29" s="42"/>
      <c r="C29" s="2" t="s">
        <v>201</v>
      </c>
      <c r="D29" s="8" t="s">
        <v>94</v>
      </c>
      <c r="E29" t="s">
        <v>356</v>
      </c>
      <c r="F29" s="8" t="s">
        <v>53</v>
      </c>
      <c r="G29" s="27"/>
      <c r="H29" s="9"/>
      <c r="I29" s="27"/>
      <c r="L29" s="8"/>
      <c r="M29" s="8"/>
      <c r="N29" s="8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</row>
    <row r="30" spans="1:55" x14ac:dyDescent="0.25">
      <c r="A30" s="8"/>
      <c r="B30" s="8"/>
      <c r="C30" s="2" t="s">
        <v>202</v>
      </c>
      <c r="D30" s="8" t="s">
        <v>49</v>
      </c>
      <c r="E30" t="s">
        <v>357</v>
      </c>
      <c r="F30" s="8" t="s">
        <v>227</v>
      </c>
      <c r="G30" s="8"/>
      <c r="H30" s="27"/>
      <c r="I30" s="18"/>
      <c r="L30" s="8"/>
      <c r="M30" s="8"/>
      <c r="N30" s="8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</row>
    <row r="31" spans="1:55" x14ac:dyDescent="0.25">
      <c r="A31" s="8"/>
      <c r="B31" s="8"/>
      <c r="C31" s="2" t="s">
        <v>358</v>
      </c>
      <c r="D31" s="8" t="s">
        <v>95</v>
      </c>
      <c r="E31" t="s">
        <v>359</v>
      </c>
      <c r="F31" s="8" t="s">
        <v>210</v>
      </c>
      <c r="G31" s="8"/>
      <c r="H31" s="27"/>
      <c r="I31" s="18"/>
      <c r="L31" s="8"/>
      <c r="M31" s="8"/>
      <c r="N31" s="8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</row>
    <row r="32" spans="1:55" x14ac:dyDescent="0.25">
      <c r="A32" s="8"/>
      <c r="B32" s="8"/>
      <c r="C32" s="28"/>
      <c r="D32" s="8" t="s">
        <v>112</v>
      </c>
      <c r="E32" t="s">
        <v>360</v>
      </c>
      <c r="F32" s="8" t="s">
        <v>231</v>
      </c>
      <c r="G32" s="8"/>
      <c r="H32" s="27"/>
      <c r="I32" s="18"/>
      <c r="L32" s="8"/>
      <c r="M32" s="8"/>
      <c r="N32" s="8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</row>
    <row r="33" spans="1:55" x14ac:dyDescent="0.25">
      <c r="A33" s="8"/>
      <c r="B33" s="8"/>
      <c r="C33" s="28"/>
      <c r="D33" s="8" t="s">
        <v>200</v>
      </c>
      <c r="F33" s="8"/>
      <c r="G33" s="22"/>
      <c r="H33" s="27"/>
      <c r="I33" s="28"/>
      <c r="L33" s="8"/>
      <c r="M33" s="8"/>
      <c r="N33" s="8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</row>
    <row r="34" spans="1:55" x14ac:dyDescent="0.25">
      <c r="A34" s="8"/>
      <c r="B34" s="8"/>
      <c r="C34" s="28"/>
      <c r="D34" s="8"/>
      <c r="F34" s="8"/>
      <c r="G34" s="22"/>
      <c r="H34" s="27"/>
      <c r="I34" s="28"/>
      <c r="L34" s="8"/>
      <c r="M34" s="8"/>
      <c r="N34" s="8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</row>
    <row r="35" spans="1:55" x14ac:dyDescent="0.25">
      <c r="A35" s="45">
        <v>4</v>
      </c>
      <c r="B35" s="6" t="s">
        <v>177</v>
      </c>
      <c r="C35" s="6" t="s">
        <v>1</v>
      </c>
      <c r="D35" s="6" t="s">
        <v>240</v>
      </c>
      <c r="E35" s="6" t="s">
        <v>240</v>
      </c>
      <c r="F35" s="6" t="s">
        <v>6</v>
      </c>
      <c r="G35" s="6" t="s">
        <v>240</v>
      </c>
      <c r="H35" s="6" t="s">
        <v>184</v>
      </c>
      <c r="I35" s="6" t="s">
        <v>47</v>
      </c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</row>
    <row r="36" spans="1:55" x14ac:dyDescent="0.25">
      <c r="A36" s="5"/>
      <c r="B36" s="44" t="str">
        <f>CONCATENATE("'Инвентаризация'!",ADDRESS(ROW(B35),COLUMN(B35),4,1),":",ADDRESS(ROW(B35),COLUMN(B35)+COUNTA(B35:I35)-1,4,1))</f>
        <v>'Инвентаризация'!B35:I35</v>
      </c>
      <c r="C36" s="42" t="str">
        <f t="shared" ref="C36:I36" si="3">IF(C37="","",CONCATENATE("'Инвентаризация'!",ADDRESS(ROW(C37),COLUMN(C37),4,1),":",ADDRESS(ROW(C37)+INDEX(MATCH(1=1,C37:C135="",),)-2,COLUMN(C37),4,1)))</f>
        <v>'Инвентаризация'!C37:C41</v>
      </c>
      <c r="D36" s="42" t="str">
        <f t="shared" si="3"/>
        <v/>
      </c>
      <c r="E36" s="42" t="str">
        <f t="shared" si="3"/>
        <v/>
      </c>
      <c r="F36" s="42" t="str">
        <f t="shared" si="3"/>
        <v>'Инвентаризация'!F37:F40</v>
      </c>
      <c r="G36" s="42" t="str">
        <f t="shared" si="3"/>
        <v/>
      </c>
      <c r="H36" s="42" t="str">
        <f t="shared" si="3"/>
        <v/>
      </c>
      <c r="I36" s="42" t="str">
        <f t="shared" si="3"/>
        <v/>
      </c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</row>
    <row r="37" spans="1:55" x14ac:dyDescent="0.25">
      <c r="A37" s="27"/>
      <c r="B37" s="42"/>
      <c r="C37" s="8" t="s">
        <v>178</v>
      </c>
      <c r="F37" s="8" t="s">
        <v>53</v>
      </c>
      <c r="G37" s="27"/>
      <c r="I37" s="9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</row>
    <row r="38" spans="1:55" x14ac:dyDescent="0.25">
      <c r="A38" s="27"/>
      <c r="B38" s="27"/>
      <c r="C38" s="8" t="s">
        <v>179</v>
      </c>
      <c r="F38" s="8" t="s">
        <v>227</v>
      </c>
      <c r="G38" s="27"/>
      <c r="I38" s="8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</row>
    <row r="39" spans="1:55" x14ac:dyDescent="0.25">
      <c r="A39" s="27"/>
      <c r="B39" s="27"/>
      <c r="C39" s="8" t="s">
        <v>180</v>
      </c>
      <c r="F39" s="8" t="s">
        <v>210</v>
      </c>
      <c r="G39" s="27"/>
      <c r="I39" s="8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</row>
    <row r="40" spans="1:55" x14ac:dyDescent="0.25">
      <c r="A40" s="27"/>
      <c r="B40" s="27"/>
      <c r="C40" s="8" t="s">
        <v>181</v>
      </c>
      <c r="F40" s="8" t="s">
        <v>231</v>
      </c>
      <c r="G40" s="27"/>
      <c r="I40" s="8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</row>
    <row r="41" spans="1:55" x14ac:dyDescent="0.25">
      <c r="A41" s="27"/>
      <c r="B41" s="27"/>
      <c r="C41" s="8" t="s">
        <v>23</v>
      </c>
      <c r="F41" s="27"/>
      <c r="G41" s="27"/>
      <c r="I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</row>
    <row r="42" spans="1:55" x14ac:dyDescent="0.25">
      <c r="A42" s="27"/>
      <c r="B42" s="27"/>
      <c r="C42" s="8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</row>
    <row r="43" spans="1:55" ht="18.75" x14ac:dyDescent="0.25">
      <c r="A43" s="26"/>
      <c r="B43" s="39" t="s">
        <v>191</v>
      </c>
      <c r="C43" s="28"/>
      <c r="D43" s="28"/>
      <c r="E43" s="28"/>
      <c r="F43" s="28"/>
      <c r="G43" s="28"/>
      <c r="H43" s="28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</row>
    <row r="44" spans="1:55" ht="18.75" x14ac:dyDescent="0.25">
      <c r="A44" s="67">
        <v>2</v>
      </c>
      <c r="B44" s="64" t="s">
        <v>44</v>
      </c>
      <c r="C44" s="64"/>
      <c r="D44" s="64"/>
      <c r="E44" s="64"/>
      <c r="F44" s="64"/>
      <c r="G44" s="64"/>
      <c r="H44" s="64"/>
      <c r="I44" s="66"/>
      <c r="J44" s="8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</row>
    <row r="45" spans="1:55" ht="15" customHeight="1" x14ac:dyDescent="0.25">
      <c r="A45" s="13"/>
      <c r="B45" s="13"/>
      <c r="C45" s="13">
        <v>1</v>
      </c>
      <c r="D45" s="14" t="str">
        <f>B52</f>
        <v>Газон</v>
      </c>
      <c r="F45" s="12"/>
      <c r="G45" s="12"/>
      <c r="H45" s="12"/>
      <c r="I45" s="8"/>
      <c r="J45" s="8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</row>
    <row r="46" spans="1:55" ht="15" customHeight="1" x14ac:dyDescent="0.25">
      <c r="A46" s="13"/>
      <c r="B46" s="13"/>
      <c r="C46" s="13">
        <v>2</v>
      </c>
      <c r="D46" s="14" t="str">
        <f>B59</f>
        <v>Кустарник</v>
      </c>
      <c r="F46" s="15"/>
      <c r="G46" s="12"/>
      <c r="H46" s="12"/>
      <c r="I46" s="8"/>
      <c r="J46" s="8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</row>
    <row r="47" spans="1:55" ht="15" customHeight="1" x14ac:dyDescent="0.25">
      <c r="A47" s="13"/>
      <c r="B47" s="13"/>
      <c r="C47" s="13">
        <v>3</v>
      </c>
      <c r="D47" s="14" t="str">
        <f>B66</f>
        <v>Дерево</v>
      </c>
      <c r="F47" s="12"/>
      <c r="G47" s="12"/>
      <c r="H47" s="12"/>
      <c r="I47" s="8"/>
      <c r="J47" s="8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</row>
    <row r="48" spans="1:55" ht="15" customHeight="1" x14ac:dyDescent="0.25">
      <c r="A48" s="13"/>
      <c r="B48" s="13"/>
      <c r="C48" s="13">
        <v>4</v>
      </c>
      <c r="D48" s="14" t="str">
        <f>B73</f>
        <v>Цветник</v>
      </c>
      <c r="F48" s="12"/>
      <c r="G48" s="12"/>
      <c r="H48" s="12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</row>
    <row r="49" spans="1:55" ht="15" customHeight="1" x14ac:dyDescent="0.25">
      <c r="A49" s="13"/>
      <c r="B49" s="13"/>
      <c r="C49" s="13">
        <v>5</v>
      </c>
      <c r="D49" s="14" t="str">
        <f>B81</f>
        <v>Живая изгородь</v>
      </c>
      <c r="F49" s="12"/>
      <c r="G49" s="12"/>
      <c r="H49" s="12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</row>
    <row r="50" spans="1:55" ht="15" customHeight="1" x14ac:dyDescent="0.25">
      <c r="A50" s="13"/>
      <c r="B50" s="13"/>
      <c r="C50" s="13">
        <v>6</v>
      </c>
      <c r="D50" s="14" t="str">
        <f>B88</f>
        <v>Вертикальное озеленение</v>
      </c>
      <c r="F50" s="12"/>
      <c r="G50" s="12"/>
      <c r="H50" s="12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</row>
    <row r="51" spans="1:55" ht="15" customHeight="1" x14ac:dyDescent="0.25">
      <c r="A51" s="12"/>
      <c r="B51" s="12"/>
      <c r="C51" s="12"/>
      <c r="D51" s="12"/>
      <c r="E51" s="12"/>
      <c r="F51" s="12"/>
      <c r="G51" s="12"/>
      <c r="H51" s="12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</row>
    <row r="52" spans="1:55" x14ac:dyDescent="0.25">
      <c r="A52" s="5" t="s">
        <v>31</v>
      </c>
      <c r="B52" s="6" t="s">
        <v>0</v>
      </c>
      <c r="C52" s="6" t="s">
        <v>1</v>
      </c>
      <c r="D52" s="6" t="s">
        <v>240</v>
      </c>
      <c r="E52" s="6" t="s">
        <v>240</v>
      </c>
      <c r="F52" s="6" t="s">
        <v>6</v>
      </c>
      <c r="G52" s="7" t="s">
        <v>183</v>
      </c>
      <c r="H52" s="6" t="s">
        <v>240</v>
      </c>
      <c r="I52" s="6" t="s">
        <v>47</v>
      </c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</row>
    <row r="53" spans="1:55" x14ac:dyDescent="0.25">
      <c r="A53" s="5"/>
      <c r="B53" s="44" t="str">
        <f>CONCATENATE("'Инвентаризация'!",ADDRESS(ROW(B52),COLUMN(B52),4,1),":",ADDRESS(ROW(B52),COLUMN(B52)+COUNTA(B52:I52)-1,4,1))</f>
        <v>'Инвентаризация'!B52:I52</v>
      </c>
      <c r="C53" s="42" t="str">
        <f t="shared" ref="C53:I53" si="4">IF(C54="","",CONCATENATE("'Инвентаризация'!",ADDRESS(ROW(C54),COLUMN(C54),4,1),":",ADDRESS(ROW(C54)+INDEX(MATCH(1=1,C54:C152="",),)-2,COLUMN(C54),4,1)))</f>
        <v>'Инвентаризация'!C54:C57</v>
      </c>
      <c r="D53" s="42" t="str">
        <f t="shared" si="4"/>
        <v/>
      </c>
      <c r="E53" s="42" t="str">
        <f t="shared" si="4"/>
        <v/>
      </c>
      <c r="F53" s="42" t="str">
        <f t="shared" si="4"/>
        <v>'Инвентаризация'!F54:F56</v>
      </c>
      <c r="G53" s="42" t="str">
        <f t="shared" si="4"/>
        <v/>
      </c>
      <c r="H53" s="42" t="str">
        <f t="shared" si="4"/>
        <v/>
      </c>
      <c r="I53" s="42" t="str">
        <f t="shared" si="4"/>
        <v/>
      </c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</row>
    <row r="54" spans="1:55" x14ac:dyDescent="0.25">
      <c r="A54" s="5"/>
      <c r="B54" s="42"/>
      <c r="C54" s="8" t="s">
        <v>2</v>
      </c>
      <c r="F54" s="8" t="s">
        <v>274</v>
      </c>
      <c r="H54" s="9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</row>
    <row r="55" spans="1:55" x14ac:dyDescent="0.25">
      <c r="A55" s="5"/>
      <c r="B55" s="8"/>
      <c r="C55" s="8" t="s">
        <v>3</v>
      </c>
      <c r="F55" s="8" t="s">
        <v>275</v>
      </c>
      <c r="H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</row>
    <row r="56" spans="1:55" x14ac:dyDescent="0.25">
      <c r="A56" s="5"/>
      <c r="B56" s="8"/>
      <c r="C56" s="8" t="s">
        <v>4</v>
      </c>
      <c r="F56" s="8" t="s">
        <v>232</v>
      </c>
      <c r="H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</row>
    <row r="57" spans="1:55" x14ac:dyDescent="0.25">
      <c r="A57" s="5"/>
      <c r="B57" s="8"/>
      <c r="C57" s="8" t="s">
        <v>5</v>
      </c>
      <c r="F57" s="8"/>
      <c r="H57" s="8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</row>
    <row r="58" spans="1:55" x14ac:dyDescent="0.25">
      <c r="A58" s="5"/>
      <c r="B58" s="8"/>
      <c r="C58" s="8"/>
      <c r="F58" s="8"/>
      <c r="H58" s="8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</row>
    <row r="59" spans="1:55" x14ac:dyDescent="0.25">
      <c r="A59" s="5" t="s">
        <v>40</v>
      </c>
      <c r="B59" s="6" t="s">
        <v>35</v>
      </c>
      <c r="C59" s="6" t="s">
        <v>1</v>
      </c>
      <c r="D59" s="6" t="s">
        <v>240</v>
      </c>
      <c r="E59" s="6" t="s">
        <v>241</v>
      </c>
      <c r="F59" s="6" t="s">
        <v>6</v>
      </c>
      <c r="G59" s="7" t="s">
        <v>183</v>
      </c>
      <c r="H59" s="6" t="s">
        <v>240</v>
      </c>
      <c r="I59" s="6" t="s">
        <v>47</v>
      </c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27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</row>
    <row r="60" spans="1:55" x14ac:dyDescent="0.25">
      <c r="A60" s="5"/>
      <c r="B60" s="44" t="str">
        <f>CONCATENATE("'Инвентаризация'!",ADDRESS(ROW(B59),COLUMN(B59),4,1),":",ADDRESS(ROW(B59),COLUMN(B59)+COUNTA(B59:I59)-1,4,1))</f>
        <v>'Инвентаризация'!B59:I59</v>
      </c>
      <c r="C60" s="42" t="str">
        <f t="shared" ref="C60:I60" si="5">IF(C61="","",CONCATENATE("'Инвентаризация'!",ADDRESS(ROW(C61),COLUMN(C61),4,1),":",ADDRESS(ROW(C61)+INDEX(MATCH(1=1,C61:C159="",),)-2,COLUMN(C61),4,1)))</f>
        <v>'Инвентаризация'!C61:C64</v>
      </c>
      <c r="D60" s="42" t="str">
        <f t="shared" si="5"/>
        <v/>
      </c>
      <c r="E60" s="42" t="str">
        <f t="shared" si="5"/>
        <v>'Инвентаризация'!E61:E64</v>
      </c>
      <c r="F60" s="42" t="str">
        <f t="shared" si="5"/>
        <v>'Инвентаризация'!F61:F63</v>
      </c>
      <c r="G60" s="42" t="str">
        <f t="shared" si="5"/>
        <v/>
      </c>
      <c r="H60" s="42" t="str">
        <f t="shared" si="5"/>
        <v/>
      </c>
      <c r="I60" s="42" t="str">
        <f t="shared" si="5"/>
        <v/>
      </c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27"/>
      <c r="AC60" s="27"/>
      <c r="AD60" s="27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</row>
    <row r="61" spans="1:55" x14ac:dyDescent="0.25">
      <c r="A61" s="29"/>
      <c r="B61" s="42"/>
      <c r="C61" s="8" t="s">
        <v>36</v>
      </c>
      <c r="E61" s="8" t="s">
        <v>100</v>
      </c>
      <c r="F61" s="8" t="s">
        <v>93</v>
      </c>
      <c r="H61" s="8"/>
      <c r="I61" s="8"/>
      <c r="J61" s="8"/>
      <c r="K61" s="8"/>
      <c r="L61" s="8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</row>
    <row r="62" spans="1:55" x14ac:dyDescent="0.25">
      <c r="A62" s="29"/>
      <c r="B62" s="8"/>
      <c r="C62" s="8" t="s">
        <v>37</v>
      </c>
      <c r="E62" s="8" t="s">
        <v>101</v>
      </c>
      <c r="F62" s="8" t="s">
        <v>275</v>
      </c>
      <c r="H62" s="8"/>
      <c r="I62" s="8"/>
      <c r="J62" s="8"/>
      <c r="K62" s="8"/>
      <c r="L62" s="8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  <c r="AA62" s="27"/>
      <c r="AB62" s="27"/>
      <c r="AC62" s="27"/>
      <c r="AD62" s="27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</row>
    <row r="63" spans="1:55" x14ac:dyDescent="0.25">
      <c r="A63" s="29"/>
      <c r="B63" s="8"/>
      <c r="C63" s="8" t="s">
        <v>38</v>
      </c>
      <c r="E63" s="8" t="s">
        <v>12</v>
      </c>
      <c r="F63" s="8" t="s">
        <v>233</v>
      </c>
      <c r="H63" s="8"/>
      <c r="I63" s="8"/>
      <c r="J63" s="8"/>
      <c r="K63" s="8"/>
      <c r="L63" s="8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  <c r="AC63" s="27"/>
      <c r="AD63" s="27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</row>
    <row r="64" spans="1:55" x14ac:dyDescent="0.25">
      <c r="A64" s="29"/>
      <c r="B64" s="8"/>
      <c r="C64" s="8" t="s">
        <v>39</v>
      </c>
      <c r="E64" s="8" t="s">
        <v>13</v>
      </c>
      <c r="G64" s="8"/>
      <c r="H64" s="8"/>
      <c r="I64" s="8"/>
      <c r="J64" s="8"/>
      <c r="K64" s="8"/>
      <c r="L64" s="8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  <c r="AA64" s="27"/>
      <c r="AB64" s="27"/>
      <c r="AC64" s="27"/>
      <c r="AD64" s="27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</row>
    <row r="65" spans="1:55" x14ac:dyDescent="0.25">
      <c r="A65" s="29"/>
      <c r="B65" s="8"/>
      <c r="C65" s="8"/>
      <c r="E65" s="8"/>
      <c r="G65" s="8"/>
      <c r="H65" s="8"/>
      <c r="I65" s="8"/>
      <c r="J65" s="8"/>
      <c r="K65" s="8"/>
      <c r="L65" s="8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  <c r="AA65" s="27"/>
      <c r="AB65" s="27"/>
      <c r="AC65" s="27"/>
      <c r="AD65" s="27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</row>
    <row r="66" spans="1:55" x14ac:dyDescent="0.25">
      <c r="A66" s="5" t="s">
        <v>33</v>
      </c>
      <c r="B66" s="6" t="s">
        <v>24</v>
      </c>
      <c r="C66" s="6" t="s">
        <v>1</v>
      </c>
      <c r="D66" s="6" t="s">
        <v>240</v>
      </c>
      <c r="E66" s="6" t="s">
        <v>241</v>
      </c>
      <c r="F66" s="6" t="s">
        <v>6</v>
      </c>
      <c r="G66" s="6" t="s">
        <v>240</v>
      </c>
      <c r="H66" s="6" t="s">
        <v>353</v>
      </c>
      <c r="I66" s="6" t="s">
        <v>47</v>
      </c>
      <c r="T66" s="27"/>
      <c r="U66" s="27"/>
      <c r="V66" s="27"/>
      <c r="W66" s="27"/>
      <c r="X66" s="27"/>
      <c r="Y66" s="27"/>
      <c r="Z66" s="27"/>
      <c r="AA66" s="27"/>
      <c r="AB66" s="27"/>
      <c r="AC66" s="27"/>
      <c r="AD66" s="27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</row>
    <row r="67" spans="1:55" x14ac:dyDescent="0.25">
      <c r="A67" s="5"/>
      <c r="B67" s="44" t="str">
        <f>CONCATENATE("'Инвентаризация'!",ADDRESS(ROW(B66),COLUMN(B66),4,1),":",ADDRESS(ROW(B66),COLUMN(B66)+COUNTA(B66:I66)-1,4,1))</f>
        <v>'Инвентаризация'!B66:I66</v>
      </c>
      <c r="C67" s="42" t="str">
        <f t="shared" ref="C67:I67" si="6">IF(C68="","",CONCATENATE("'Инвентаризация'!",ADDRESS(ROW(C68),COLUMN(C68),4,1),":",ADDRESS(ROW(C68)+INDEX(MATCH(1=1,C68:C166="",),)-2,COLUMN(C68),4,1)))</f>
        <v>'Инвентаризация'!C68:C70</v>
      </c>
      <c r="D67" s="42" t="str">
        <f t="shared" si="6"/>
        <v/>
      </c>
      <c r="E67" s="42" t="str">
        <f t="shared" si="6"/>
        <v>'Инвентаризация'!E68:E71</v>
      </c>
      <c r="F67" s="42" t="str">
        <f t="shared" si="6"/>
        <v>'Инвентаризация'!F68:F70</v>
      </c>
      <c r="G67" s="42" t="str">
        <f t="shared" si="6"/>
        <v/>
      </c>
      <c r="H67" s="42" t="str">
        <f t="shared" si="6"/>
        <v/>
      </c>
      <c r="I67" s="42" t="str">
        <f t="shared" si="6"/>
        <v/>
      </c>
      <c r="T67" s="27"/>
      <c r="U67" s="27"/>
      <c r="V67" s="27"/>
      <c r="W67" s="27"/>
      <c r="X67" s="27"/>
      <c r="Y67" s="27"/>
      <c r="Z67" s="27"/>
      <c r="AA67" s="27"/>
      <c r="AB67" s="27"/>
      <c r="AC67" s="27"/>
      <c r="AD67" s="27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</row>
    <row r="68" spans="1:55" x14ac:dyDescent="0.25">
      <c r="A68" s="5"/>
      <c r="B68" s="42"/>
      <c r="C68" s="8" t="s">
        <v>25</v>
      </c>
      <c r="E68" s="8" t="s">
        <v>28</v>
      </c>
      <c r="F68" s="8" t="s">
        <v>93</v>
      </c>
      <c r="G68" s="27"/>
      <c r="T68" s="27"/>
      <c r="U68" s="27"/>
      <c r="V68" s="27"/>
      <c r="W68" s="27"/>
      <c r="X68" s="27"/>
      <c r="Y68" s="27"/>
      <c r="Z68" s="27"/>
      <c r="AA68" s="27"/>
      <c r="AB68" s="27"/>
      <c r="AC68" s="27"/>
      <c r="AD68" s="27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</row>
    <row r="69" spans="1:55" x14ac:dyDescent="0.25">
      <c r="A69" s="5"/>
      <c r="B69" s="8"/>
      <c r="C69" s="8" t="s">
        <v>26</v>
      </c>
      <c r="E69" s="8" t="s">
        <v>12</v>
      </c>
      <c r="F69" s="8" t="s">
        <v>275</v>
      </c>
      <c r="G69" s="27"/>
      <c r="T69" s="27"/>
      <c r="U69" s="27"/>
      <c r="V69" s="27"/>
      <c r="W69" s="27"/>
      <c r="X69" s="27"/>
      <c r="Y69" s="27"/>
      <c r="Z69" s="27"/>
      <c r="AA69" s="27"/>
      <c r="AB69" s="27"/>
      <c r="AC69" s="27"/>
      <c r="AD69" s="27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</row>
    <row r="70" spans="1:55" x14ac:dyDescent="0.25">
      <c r="A70" s="5"/>
      <c r="B70" s="8"/>
      <c r="C70" s="8" t="s">
        <v>27</v>
      </c>
      <c r="E70" s="8" t="s">
        <v>29</v>
      </c>
      <c r="F70" s="8" t="s">
        <v>233</v>
      </c>
      <c r="G70" s="27"/>
      <c r="T70" s="27"/>
      <c r="U70" s="27"/>
      <c r="V70" s="27"/>
      <c r="W70" s="27"/>
      <c r="X70" s="27"/>
      <c r="Y70" s="27"/>
      <c r="Z70" s="27"/>
      <c r="AA70" s="27"/>
      <c r="AB70" s="27"/>
      <c r="AC70" s="27"/>
      <c r="AD70" s="27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</row>
    <row r="71" spans="1:55" x14ac:dyDescent="0.25">
      <c r="A71" s="5"/>
      <c r="B71" s="8"/>
      <c r="C71" s="8"/>
      <c r="E71" s="8" t="s">
        <v>30</v>
      </c>
      <c r="F71" s="27"/>
      <c r="G71" s="27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</row>
    <row r="72" spans="1:55" x14ac:dyDescent="0.25">
      <c r="A72" s="5"/>
      <c r="B72" s="8"/>
      <c r="C72" s="8"/>
      <c r="E72" s="8"/>
      <c r="F72" s="27"/>
      <c r="G72" s="27"/>
      <c r="T72" s="27"/>
      <c r="U72" s="27"/>
      <c r="V72" s="27"/>
      <c r="W72" s="27"/>
      <c r="X72" s="27"/>
      <c r="Y72" s="27"/>
      <c r="Z72" s="27"/>
      <c r="AA72" s="27"/>
      <c r="AB72" s="27"/>
      <c r="AC72" s="27"/>
      <c r="AD72" s="27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</row>
    <row r="73" spans="1:55" x14ac:dyDescent="0.25">
      <c r="A73" s="5" t="s">
        <v>32</v>
      </c>
      <c r="B73" s="6" t="s">
        <v>18</v>
      </c>
      <c r="C73" s="6" t="s">
        <v>1</v>
      </c>
      <c r="D73" s="6" t="s">
        <v>240</v>
      </c>
      <c r="E73" s="6" t="s">
        <v>241</v>
      </c>
      <c r="F73" s="6" t="s">
        <v>6</v>
      </c>
      <c r="G73" s="6" t="s">
        <v>240</v>
      </c>
      <c r="H73" s="6" t="s">
        <v>354</v>
      </c>
      <c r="I73" s="6" t="s">
        <v>47</v>
      </c>
      <c r="J73" s="8"/>
      <c r="K73" s="8"/>
      <c r="L73" s="8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  <c r="AA73" s="27"/>
      <c r="AB73" s="27"/>
      <c r="AC73" s="27"/>
      <c r="AD73" s="27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</row>
    <row r="74" spans="1:55" x14ac:dyDescent="0.25">
      <c r="A74" s="5"/>
      <c r="B74" s="44" t="str">
        <f>CONCATENATE("'Инвентаризация'!",ADDRESS(ROW(B73),COLUMN(B73),4,1),":",ADDRESS(ROW(B73),COLUMN(B73)+COUNTA(B73:I73)-1,4,1))</f>
        <v>'Инвентаризация'!B73:I73</v>
      </c>
      <c r="C74" s="42" t="str">
        <f t="shared" ref="C74:I74" si="7">IF(C75="","",CONCATENATE("'Инвентаризация'!",ADDRESS(ROW(C75),COLUMN(C75),4,1),":",ADDRESS(ROW(C75)+INDEX(MATCH(1=1,C75:C173="",),)-2,COLUMN(C75),4,1)))</f>
        <v>'Инвентаризация'!C75:C79</v>
      </c>
      <c r="D74" s="42" t="str">
        <f t="shared" si="7"/>
        <v/>
      </c>
      <c r="E74" s="42" t="str">
        <f t="shared" si="7"/>
        <v>'Инвентаризация'!E75:E78</v>
      </c>
      <c r="F74" s="42" t="str">
        <f t="shared" si="7"/>
        <v>'Инвентаризация'!F75:F77</v>
      </c>
      <c r="G74" s="42" t="str">
        <f t="shared" si="7"/>
        <v/>
      </c>
      <c r="H74" s="42" t="str">
        <f t="shared" si="7"/>
        <v/>
      </c>
      <c r="I74" s="42" t="str">
        <f t="shared" si="7"/>
        <v/>
      </c>
      <c r="J74" s="8"/>
      <c r="K74" s="8"/>
      <c r="L74" s="8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  <c r="AA74" s="27"/>
      <c r="AB74" s="27"/>
      <c r="AC74" s="27"/>
      <c r="AD74" s="27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</row>
    <row r="75" spans="1:55" x14ac:dyDescent="0.25">
      <c r="A75" s="5"/>
      <c r="B75" s="42"/>
      <c r="C75" s="8" t="s">
        <v>19</v>
      </c>
      <c r="E75" s="8" t="s">
        <v>100</v>
      </c>
      <c r="F75" s="8" t="s">
        <v>93</v>
      </c>
      <c r="G75" s="27"/>
      <c r="H75" s="27"/>
      <c r="I75" s="27"/>
      <c r="J75" s="8"/>
      <c r="K75" s="6" t="s">
        <v>14</v>
      </c>
      <c r="L75" s="8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  <c r="Z75" s="27"/>
      <c r="AA75" s="27"/>
      <c r="AB75" s="27"/>
      <c r="AC75" s="27"/>
      <c r="AD75" s="27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</row>
    <row r="76" spans="1:55" x14ac:dyDescent="0.25">
      <c r="A76" s="5"/>
      <c r="B76" s="8"/>
      <c r="C76" s="8" t="s">
        <v>20</v>
      </c>
      <c r="E76" s="8" t="s">
        <v>101</v>
      </c>
      <c r="F76" s="8" t="s">
        <v>275</v>
      </c>
      <c r="G76" s="27"/>
      <c r="H76" s="27"/>
      <c r="I76" s="27"/>
      <c r="J76" s="8"/>
      <c r="K76" s="8" t="s">
        <v>15</v>
      </c>
      <c r="L76" s="8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  <c r="Z76" s="27"/>
      <c r="AA76" s="27"/>
      <c r="AB76" s="27"/>
      <c r="AC76" s="27"/>
      <c r="AD76" s="27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</row>
    <row r="77" spans="1:55" x14ac:dyDescent="0.25">
      <c r="A77" s="5"/>
      <c r="B77" s="8"/>
      <c r="C77" s="8" t="s">
        <v>21</v>
      </c>
      <c r="E77" s="8" t="s">
        <v>12</v>
      </c>
      <c r="F77" s="8" t="s">
        <v>232</v>
      </c>
      <c r="G77" s="27"/>
      <c r="H77" s="27"/>
      <c r="I77" s="27"/>
      <c r="J77" s="8"/>
      <c r="K77" s="8" t="s">
        <v>16</v>
      </c>
      <c r="L77" s="8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27"/>
      <c r="AA77" s="27"/>
      <c r="AB77" s="27"/>
      <c r="AC77" s="27"/>
      <c r="AD77" s="27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</row>
    <row r="78" spans="1:55" x14ac:dyDescent="0.25">
      <c r="A78" s="5"/>
      <c r="B78" s="8"/>
      <c r="C78" s="8" t="s">
        <v>22</v>
      </c>
      <c r="E78" s="8" t="s">
        <v>13</v>
      </c>
      <c r="F78" s="27"/>
      <c r="G78" s="27"/>
      <c r="H78" s="27"/>
      <c r="I78" s="27"/>
      <c r="J78" s="8"/>
      <c r="K78" s="8"/>
      <c r="L78" s="8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  <c r="AA78" s="27"/>
      <c r="AB78" s="27"/>
      <c r="AC78" s="27"/>
      <c r="AD78" s="27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</row>
    <row r="79" spans="1:55" x14ac:dyDescent="0.25">
      <c r="A79" s="5"/>
      <c r="B79" s="8"/>
      <c r="C79" s="8" t="s">
        <v>23</v>
      </c>
      <c r="E79" s="8"/>
      <c r="F79" s="8"/>
      <c r="G79" s="27"/>
      <c r="H79" s="27"/>
      <c r="I79" s="27"/>
      <c r="J79" s="8"/>
      <c r="K79" s="8"/>
      <c r="L79" s="8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  <c r="AA79" s="27"/>
      <c r="AB79" s="27"/>
      <c r="AC79" s="27"/>
      <c r="AD79" s="27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</row>
    <row r="80" spans="1:55" x14ac:dyDescent="0.25">
      <c r="A80" s="5"/>
      <c r="B80" s="8"/>
      <c r="C80" s="8"/>
      <c r="E80" s="8"/>
      <c r="F80" s="8"/>
      <c r="G80" s="27"/>
      <c r="H80" s="27"/>
      <c r="I80" s="27"/>
      <c r="J80" s="8"/>
      <c r="K80" s="8"/>
      <c r="L80" s="8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7"/>
      <c r="Z80" s="27"/>
      <c r="AA80" s="27"/>
      <c r="AB80" s="27"/>
      <c r="AC80" s="27"/>
      <c r="AD80" s="27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</row>
    <row r="81" spans="1:55" x14ac:dyDescent="0.25">
      <c r="A81" s="5" t="s">
        <v>34</v>
      </c>
      <c r="B81" s="6" t="s">
        <v>7</v>
      </c>
      <c r="C81" s="6" t="s">
        <v>1</v>
      </c>
      <c r="D81" s="6" t="s">
        <v>240</v>
      </c>
      <c r="E81" s="6" t="s">
        <v>241</v>
      </c>
      <c r="F81" s="6" t="s">
        <v>6</v>
      </c>
      <c r="G81" s="6" t="s">
        <v>187</v>
      </c>
      <c r="H81" s="6" t="s">
        <v>240</v>
      </c>
      <c r="I81" s="6" t="s">
        <v>47</v>
      </c>
      <c r="J81" s="8"/>
      <c r="K81" s="8"/>
      <c r="L81" s="8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  <c r="AA81" s="27"/>
      <c r="AB81" s="27"/>
      <c r="AC81" s="27"/>
      <c r="AD81" s="27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</row>
    <row r="82" spans="1:55" x14ac:dyDescent="0.25">
      <c r="A82" s="5"/>
      <c r="B82" s="44" t="str">
        <f>CONCATENATE("'Инвентаризация'!",ADDRESS(ROW(B81),COLUMN(B81),4,1),":",ADDRESS(ROW(B81),COLUMN(B81)+COUNTA(B81:I81)-1,4,1))</f>
        <v>'Инвентаризация'!B81:I81</v>
      </c>
      <c r="C82" s="42" t="str">
        <f t="shared" ref="C82:I82" si="8">IF(C83="","",CONCATENATE("'Инвентаризация'!",ADDRESS(ROW(C83),COLUMN(C83),4,1),":",ADDRESS(ROW(C83)+INDEX(MATCH(1=1,C83:C181="",),)-2,COLUMN(C83),4,1)))</f>
        <v>'Инвентаризация'!C83:C86</v>
      </c>
      <c r="D82" s="42" t="str">
        <f t="shared" si="8"/>
        <v/>
      </c>
      <c r="E82" s="42" t="str">
        <f t="shared" si="8"/>
        <v>'Инвентаризация'!E83:E86</v>
      </c>
      <c r="F82" s="42" t="str">
        <f t="shared" si="8"/>
        <v>'Инвентаризация'!F83:F85</v>
      </c>
      <c r="G82" s="42" t="str">
        <f t="shared" si="8"/>
        <v/>
      </c>
      <c r="H82" s="42" t="str">
        <f t="shared" si="8"/>
        <v/>
      </c>
      <c r="I82" s="42" t="str">
        <f t="shared" si="8"/>
        <v/>
      </c>
      <c r="J82" s="8"/>
      <c r="K82" s="8"/>
      <c r="L82" s="8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27"/>
      <c r="AA82" s="27"/>
      <c r="AB82" s="27"/>
      <c r="AC82" s="27"/>
      <c r="AD82" s="27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</row>
    <row r="83" spans="1:55" x14ac:dyDescent="0.25">
      <c r="A83" s="29"/>
      <c r="B83" s="42"/>
      <c r="C83" s="8" t="s">
        <v>8</v>
      </c>
      <c r="E83" s="8" t="s">
        <v>100</v>
      </c>
      <c r="F83" s="8" t="s">
        <v>93</v>
      </c>
      <c r="G83" s="9"/>
      <c r="H83" s="8"/>
      <c r="I83" s="8"/>
      <c r="J83" s="8"/>
      <c r="K83" s="8"/>
      <c r="L83" s="8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  <c r="Z83" s="27"/>
      <c r="AA83" s="27"/>
      <c r="AB83" s="27"/>
      <c r="AC83" s="27"/>
      <c r="AD83" s="27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</row>
    <row r="84" spans="1:55" x14ac:dyDescent="0.25">
      <c r="A84" s="29"/>
      <c r="B84" s="8"/>
      <c r="C84" s="8" t="s">
        <v>9</v>
      </c>
      <c r="E84" s="8" t="s">
        <v>101</v>
      </c>
      <c r="F84" s="8" t="s">
        <v>275</v>
      </c>
      <c r="G84" s="27"/>
      <c r="H84" s="8"/>
      <c r="I84" s="8"/>
      <c r="J84" s="8"/>
      <c r="K84" s="8"/>
      <c r="L84" s="8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27"/>
      <c r="Z84" s="27"/>
      <c r="AA84" s="27"/>
      <c r="AB84" s="27"/>
      <c r="AC84" s="27"/>
      <c r="AD84" s="27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</row>
    <row r="85" spans="1:55" x14ac:dyDescent="0.25">
      <c r="A85" s="29"/>
      <c r="B85" s="8"/>
      <c r="C85" s="8" t="s">
        <v>10</v>
      </c>
      <c r="E85" s="8" t="s">
        <v>12</v>
      </c>
      <c r="F85" s="8" t="s">
        <v>232</v>
      </c>
      <c r="G85" s="27"/>
      <c r="H85" s="8"/>
      <c r="I85" s="8"/>
      <c r="J85" s="8"/>
      <c r="K85" s="8"/>
      <c r="L85" s="8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7"/>
      <c r="Z85" s="27"/>
      <c r="AA85" s="27"/>
      <c r="AB85" s="27"/>
      <c r="AC85" s="27"/>
      <c r="AD85" s="27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</row>
    <row r="86" spans="1:55" x14ac:dyDescent="0.25">
      <c r="A86" s="29"/>
      <c r="B86" s="8"/>
      <c r="C86" s="8" t="s">
        <v>11</v>
      </c>
      <c r="E86" s="8" t="s">
        <v>13</v>
      </c>
      <c r="F86" s="27"/>
      <c r="G86" s="27"/>
      <c r="H86" s="8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  <c r="Z86" s="27"/>
      <c r="AA86" s="27"/>
      <c r="AB86" s="27"/>
      <c r="AC86" s="27"/>
      <c r="AD86" s="27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</row>
    <row r="87" spans="1:55" x14ac:dyDescent="0.25">
      <c r="A87" s="29"/>
      <c r="B87" s="8"/>
      <c r="C87" s="8"/>
      <c r="E87" s="8"/>
      <c r="F87" s="27"/>
      <c r="G87" s="27"/>
      <c r="H87" s="8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7"/>
      <c r="AA87" s="27"/>
      <c r="AB87" s="27"/>
      <c r="AC87" s="27"/>
      <c r="AD87" s="27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</row>
    <row r="88" spans="1:55" x14ac:dyDescent="0.25">
      <c r="A88" s="5" t="s">
        <v>41</v>
      </c>
      <c r="B88" s="6" t="s">
        <v>42</v>
      </c>
      <c r="C88" s="6" t="s">
        <v>1</v>
      </c>
      <c r="D88" s="6" t="s">
        <v>240</v>
      </c>
      <c r="E88" s="6" t="s">
        <v>240</v>
      </c>
      <c r="F88" s="6" t="s">
        <v>6</v>
      </c>
      <c r="G88" s="7" t="s">
        <v>183</v>
      </c>
      <c r="H88" s="6" t="s">
        <v>240</v>
      </c>
      <c r="I88" s="6" t="s">
        <v>47</v>
      </c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  <c r="AA88" s="27"/>
      <c r="AB88" s="27"/>
      <c r="AC88" s="27"/>
      <c r="AD88" s="27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</row>
    <row r="89" spans="1:55" x14ac:dyDescent="0.25">
      <c r="A89" s="5"/>
      <c r="B89" s="44" t="str">
        <f>CONCATENATE("'Инвентаризация'!",ADDRESS(ROW(B88),COLUMN(B88),4,1),":",ADDRESS(ROW(B88),COLUMN(B88)+COUNTA(B88:I88)-1,4,1))</f>
        <v>'Инвентаризация'!B88:I88</v>
      </c>
      <c r="C89" s="42" t="str">
        <f t="shared" ref="C89:I89" si="9">IF(C90="","",CONCATENATE("'Инвентаризация'!",ADDRESS(ROW(C90),COLUMN(C90),4,1),":",ADDRESS(ROW(C90)+INDEX(MATCH(1=1,C90:C188="",),)-2,COLUMN(C90),4,1)))</f>
        <v>'Инвентаризация'!C90:C93</v>
      </c>
      <c r="D89" s="42" t="str">
        <f t="shared" si="9"/>
        <v/>
      </c>
      <c r="E89" s="42" t="str">
        <f t="shared" si="9"/>
        <v/>
      </c>
      <c r="F89" s="42" t="str">
        <f t="shared" si="9"/>
        <v>'Инвентаризация'!F90:F92</v>
      </c>
      <c r="G89" s="42" t="str">
        <f t="shared" si="9"/>
        <v/>
      </c>
      <c r="H89" s="42" t="str">
        <f t="shared" si="9"/>
        <v/>
      </c>
      <c r="I89" s="42" t="str">
        <f t="shared" si="9"/>
        <v/>
      </c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27"/>
      <c r="Y89" s="27"/>
      <c r="Z89" s="27"/>
      <c r="AA89" s="27"/>
      <c r="AB89" s="27"/>
      <c r="AC89" s="27"/>
      <c r="AD89" s="27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</row>
    <row r="90" spans="1:55" x14ac:dyDescent="0.25">
      <c r="A90" s="5"/>
      <c r="B90" s="42"/>
      <c r="C90" s="8" t="s">
        <v>11</v>
      </c>
      <c r="F90" s="8" t="s">
        <v>93</v>
      </c>
      <c r="G90" s="8"/>
      <c r="H90" s="9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27"/>
      <c r="AA90" s="27"/>
      <c r="AB90" s="27"/>
      <c r="AC90" s="27"/>
      <c r="AD90" s="27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</row>
    <row r="91" spans="1:55" x14ac:dyDescent="0.25">
      <c r="A91" s="5"/>
      <c r="B91" s="8"/>
      <c r="C91" s="8" t="s">
        <v>198</v>
      </c>
      <c r="F91" s="8" t="s">
        <v>275</v>
      </c>
      <c r="G91" s="8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27"/>
      <c r="AB91" s="27"/>
      <c r="AC91" s="27"/>
      <c r="AD91" s="27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</row>
    <row r="92" spans="1:55" x14ac:dyDescent="0.25">
      <c r="A92" s="5"/>
      <c r="B92" s="8"/>
      <c r="C92" s="8" t="s">
        <v>199</v>
      </c>
      <c r="F92" s="8" t="s">
        <v>233</v>
      </c>
      <c r="G92" s="8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27"/>
      <c r="AB92" s="27"/>
      <c r="AC92" s="27"/>
      <c r="AD92" s="27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</row>
    <row r="93" spans="1:55" x14ac:dyDescent="0.25">
      <c r="A93" s="5"/>
      <c r="B93" s="8"/>
      <c r="C93" s="8" t="s">
        <v>23</v>
      </c>
      <c r="F93" s="8"/>
      <c r="G93" s="8"/>
      <c r="H93" s="8"/>
      <c r="I93" s="8"/>
      <c r="J93" s="8"/>
      <c r="K93" s="8"/>
      <c r="L93" s="8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27"/>
      <c r="AB93" s="27"/>
      <c r="AC93" s="27"/>
      <c r="AD93" s="27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</row>
    <row r="94" spans="1:55" x14ac:dyDescent="0.25">
      <c r="A94" s="5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27"/>
      <c r="AB94" s="27"/>
      <c r="AC94" s="27"/>
      <c r="AD94" s="27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</row>
    <row r="95" spans="1:55" ht="18.75" x14ac:dyDescent="0.25">
      <c r="A95" s="63">
        <v>3</v>
      </c>
      <c r="B95" s="64" t="s">
        <v>192</v>
      </c>
      <c r="C95" s="64"/>
      <c r="D95" s="64"/>
      <c r="E95" s="64"/>
      <c r="F95" s="64"/>
      <c r="G95" s="64"/>
      <c r="H95" s="64"/>
      <c r="I95" s="64"/>
      <c r="J95" s="8"/>
      <c r="K95" s="8"/>
      <c r="L95" s="8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27"/>
      <c r="AB95" s="27"/>
      <c r="AC95" s="27"/>
      <c r="AD95" s="27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</row>
    <row r="96" spans="1:55" x14ac:dyDescent="0.25">
      <c r="A96" s="34"/>
      <c r="B96" s="34"/>
      <c r="C96" s="34">
        <v>1</v>
      </c>
      <c r="D96" s="31" t="str">
        <f>B104</f>
        <v>Пешеходная дорожка</v>
      </c>
      <c r="E96" s="18"/>
      <c r="F96" s="18"/>
      <c r="G96" s="18"/>
      <c r="H96" s="18"/>
      <c r="I96" s="18"/>
      <c r="J96" s="8"/>
      <c r="K96" s="8"/>
      <c r="L96" s="8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A96" s="27"/>
      <c r="AB96" s="27"/>
      <c r="AC96" s="27"/>
      <c r="AD96" s="27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</row>
    <row r="97" spans="1:55" x14ac:dyDescent="0.25">
      <c r="C97" s="34">
        <v>2</v>
      </c>
      <c r="D97" s="31" t="str">
        <f>B111</f>
        <v>Автомобильная парковка</v>
      </c>
      <c r="E97" s="43" t="str">
        <f>ADDRESS(2,3,4,1)</f>
        <v>C2</v>
      </c>
      <c r="F97" s="18"/>
      <c r="G97" s="18"/>
      <c r="H97" s="18"/>
      <c r="I97" s="18"/>
      <c r="J97" s="8"/>
      <c r="K97" s="8"/>
      <c r="L97" s="8"/>
      <c r="M97" s="27"/>
      <c r="N97" s="27"/>
      <c r="O97" s="27"/>
      <c r="P97" s="27"/>
      <c r="Q97" s="27"/>
      <c r="R97" s="27"/>
      <c r="S97" s="27"/>
      <c r="T97" s="27"/>
      <c r="U97" s="27"/>
      <c r="V97" s="27"/>
      <c r="W97" s="27"/>
      <c r="X97" s="27"/>
      <c r="Y97" s="27"/>
      <c r="Z97" s="27"/>
      <c r="AA97" s="27"/>
      <c r="AB97" s="27"/>
      <c r="AC97" s="27"/>
      <c r="AD97" s="27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</row>
    <row r="98" spans="1:55" x14ac:dyDescent="0.25">
      <c r="A98" s="34"/>
      <c r="B98" s="34"/>
      <c r="C98" s="34">
        <v>3</v>
      </c>
      <c r="D98" s="31" t="str">
        <f>B119</f>
        <v>Ограждение</v>
      </c>
      <c r="E98" s="43" t="str">
        <f>ADDRESS(2,3,1,1)</f>
        <v>$C$2</v>
      </c>
      <c r="F98" s="18"/>
      <c r="G98" s="18"/>
      <c r="H98" s="18"/>
      <c r="I98" s="18"/>
      <c r="J98" s="8"/>
      <c r="K98" s="8"/>
      <c r="L98" s="8"/>
      <c r="M98" s="27"/>
      <c r="N98" s="27"/>
      <c r="O98" s="27"/>
      <c r="P98" s="27"/>
      <c r="Q98" s="27"/>
      <c r="R98" s="27"/>
      <c r="S98" s="27"/>
      <c r="T98" s="27"/>
      <c r="U98" s="27"/>
      <c r="V98" s="27"/>
      <c r="W98" s="27"/>
      <c r="X98" s="27"/>
      <c r="Y98" s="27"/>
      <c r="Z98" s="27"/>
      <c r="AA98" s="27"/>
      <c r="AB98" s="27"/>
      <c r="AC98" s="27"/>
      <c r="AD98" s="27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</row>
    <row r="99" spans="1:55" x14ac:dyDescent="0.25">
      <c r="A99" s="34"/>
      <c r="B99" s="34"/>
      <c r="C99" s="34">
        <v>4</v>
      </c>
      <c r="D99" s="31" t="str">
        <f>B128</f>
        <v>Устройства ограничения движения</v>
      </c>
      <c r="E99" s="18"/>
      <c r="F99" s="18"/>
      <c r="G99" s="18"/>
      <c r="H99" s="18"/>
      <c r="I99" s="18"/>
      <c r="J99" s="8"/>
      <c r="K99" s="8"/>
      <c r="L99" s="8"/>
      <c r="M99" s="27"/>
      <c r="N99" s="27"/>
      <c r="O99" s="27"/>
      <c r="P99" s="27"/>
      <c r="Q99" s="27"/>
      <c r="R99" s="27"/>
      <c r="S99" s="27"/>
      <c r="T99" s="27"/>
      <c r="U99" s="27"/>
      <c r="V99" s="27"/>
      <c r="W99" s="27"/>
      <c r="X99" s="27"/>
      <c r="Y99" s="27"/>
      <c r="Z99" s="27"/>
      <c r="AA99" s="27"/>
      <c r="AB99" s="27"/>
      <c r="AC99" s="27"/>
      <c r="AD99" s="27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</row>
    <row r="100" spans="1:55" x14ac:dyDescent="0.25">
      <c r="A100" s="34"/>
      <c r="B100" s="34"/>
      <c r="C100" s="34">
        <v>5</v>
      </c>
      <c r="D100" s="31" t="str">
        <f>B136</f>
        <v>Велодорожка</v>
      </c>
      <c r="E100" s="18"/>
      <c r="F100" s="18"/>
      <c r="G100" s="18"/>
      <c r="H100" s="18"/>
      <c r="I100" s="18"/>
      <c r="J100" s="8"/>
      <c r="K100" s="8"/>
      <c r="L100" s="8"/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27"/>
      <c r="Y100" s="27"/>
      <c r="Z100" s="27"/>
      <c r="AA100" s="27"/>
      <c r="AB100" s="27"/>
      <c r="AC100" s="27"/>
      <c r="AD100" s="27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</row>
    <row r="101" spans="1:55" x14ac:dyDescent="0.25">
      <c r="A101" s="34"/>
      <c r="B101" s="34"/>
      <c r="C101" s="34">
        <v>6</v>
      </c>
      <c r="D101" s="31" t="str">
        <f>B145</f>
        <v>Информационный стенд</v>
      </c>
      <c r="E101" s="18"/>
      <c r="F101" s="18"/>
      <c r="G101" s="18"/>
      <c r="H101" s="18"/>
      <c r="I101" s="18"/>
      <c r="J101" s="8"/>
      <c r="K101" s="8"/>
      <c r="L101" s="8"/>
      <c r="M101" s="27"/>
      <c r="N101" s="27"/>
      <c r="O101" s="27"/>
      <c r="P101" s="27"/>
      <c r="Q101" s="27"/>
      <c r="R101" s="27"/>
      <c r="S101" s="27"/>
      <c r="T101" s="27"/>
      <c r="U101" s="27"/>
      <c r="V101" s="27"/>
      <c r="W101" s="27"/>
      <c r="X101" s="27"/>
      <c r="Y101" s="27"/>
      <c r="Z101" s="27"/>
      <c r="AA101" s="27"/>
      <c r="AB101" s="27"/>
      <c r="AC101" s="27"/>
      <c r="AD101" s="27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</row>
    <row r="102" spans="1:55" x14ac:dyDescent="0.25">
      <c r="A102" s="18"/>
      <c r="B102" s="18"/>
      <c r="C102" s="18">
        <v>7</v>
      </c>
      <c r="D102" s="31" t="str">
        <f>B151</f>
        <v>Пандус</v>
      </c>
      <c r="E102" s="18"/>
      <c r="F102" s="18"/>
      <c r="G102" s="18"/>
      <c r="H102" s="18"/>
      <c r="I102" s="18"/>
      <c r="J102" s="8"/>
      <c r="K102" s="8"/>
      <c r="L102" s="8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27"/>
      <c r="Y102" s="27"/>
      <c r="Z102" s="27"/>
      <c r="AA102" s="27"/>
      <c r="AB102" s="27"/>
      <c r="AC102" s="27"/>
      <c r="AD102" s="27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</row>
    <row r="103" spans="1:55" x14ac:dyDescent="0.25">
      <c r="A103" s="28"/>
      <c r="B103" s="28"/>
      <c r="C103" s="28"/>
      <c r="D103" s="28"/>
      <c r="E103" s="28"/>
      <c r="F103" s="28"/>
      <c r="G103" s="28"/>
      <c r="H103" s="28"/>
      <c r="I103" s="28"/>
      <c r="J103" s="8"/>
      <c r="K103" s="8"/>
      <c r="L103" s="8"/>
      <c r="M103" s="27"/>
      <c r="N103" s="27"/>
      <c r="O103" s="27"/>
      <c r="P103" s="27"/>
      <c r="Q103" s="27"/>
      <c r="R103" s="27"/>
      <c r="S103" s="27"/>
      <c r="T103" s="27"/>
      <c r="U103" s="27"/>
      <c r="V103" s="27"/>
      <c r="W103" s="27"/>
      <c r="X103" s="27"/>
      <c r="Y103" s="27"/>
      <c r="Z103" s="27"/>
      <c r="AA103" s="27"/>
      <c r="AB103" s="27"/>
      <c r="AC103" s="27"/>
      <c r="AD103" s="27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</row>
    <row r="104" spans="1:55" x14ac:dyDescent="0.25">
      <c r="A104" s="5" t="s">
        <v>86</v>
      </c>
      <c r="B104" s="17" t="s">
        <v>206</v>
      </c>
      <c r="C104" s="17" t="s">
        <v>45</v>
      </c>
      <c r="D104" s="17" t="s">
        <v>240</v>
      </c>
      <c r="E104" s="17" t="s">
        <v>240</v>
      </c>
      <c r="F104" s="17" t="s">
        <v>6</v>
      </c>
      <c r="G104" s="17" t="s">
        <v>306</v>
      </c>
      <c r="H104" s="17" t="s">
        <v>307</v>
      </c>
      <c r="I104" s="17" t="s">
        <v>47</v>
      </c>
      <c r="J104" s="8"/>
      <c r="K104" s="17" t="s">
        <v>103</v>
      </c>
      <c r="L104" s="8"/>
      <c r="M104" s="27"/>
      <c r="N104" s="27"/>
      <c r="O104" s="27"/>
      <c r="P104" s="27"/>
      <c r="Q104" s="27"/>
      <c r="R104" s="27"/>
      <c r="S104" s="27"/>
      <c r="T104" s="27"/>
      <c r="U104" s="27"/>
      <c r="V104" s="27"/>
      <c r="W104" s="27"/>
      <c r="X104" s="27"/>
      <c r="Y104" s="27"/>
      <c r="Z104" s="27"/>
      <c r="AA104" s="27"/>
      <c r="AB104" s="27"/>
      <c r="AC104" s="27"/>
      <c r="AD104" s="27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</row>
    <row r="105" spans="1:55" x14ac:dyDescent="0.25">
      <c r="A105" s="5"/>
      <c r="B105" s="44" t="str">
        <f>CONCATENATE("'Инвентаризация'!",ADDRESS(ROW(B104),COLUMN(B104),4,1),":",ADDRESS(ROW(B104),COLUMN(B104)+COUNTA(B104:I104)-1,4,1))</f>
        <v>'Инвентаризация'!B104:I104</v>
      </c>
      <c r="C105" s="42" t="str">
        <f t="shared" ref="C105:I105" si="10">IF(C106="","",CONCATENATE("'Инвентаризация'!",ADDRESS(ROW(C106),COLUMN(C106),4,1),":",ADDRESS(ROW(C106)+INDEX(MATCH(1=1,C106:C204="",),)-2,COLUMN(C106),4,1)))</f>
        <v>'Инвентаризация'!C106:C109</v>
      </c>
      <c r="D105" s="42" t="str">
        <f t="shared" si="10"/>
        <v/>
      </c>
      <c r="E105" s="42" t="str">
        <f t="shared" si="10"/>
        <v/>
      </c>
      <c r="F105" s="42" t="str">
        <f t="shared" si="10"/>
        <v>'Инвентаризация'!F106:F108</v>
      </c>
      <c r="G105" s="42" t="str">
        <f t="shared" si="10"/>
        <v/>
      </c>
      <c r="H105" s="42" t="str">
        <f t="shared" si="10"/>
        <v/>
      </c>
      <c r="I105" s="42" t="str">
        <f t="shared" si="10"/>
        <v/>
      </c>
      <c r="J105" s="18"/>
      <c r="K105" s="36"/>
      <c r="L105" s="18"/>
      <c r="M105" s="30"/>
      <c r="N105" s="27"/>
      <c r="O105" s="27"/>
      <c r="P105" s="27"/>
      <c r="Q105" s="27"/>
      <c r="R105" s="27"/>
      <c r="S105" s="27"/>
      <c r="T105" s="27"/>
      <c r="U105" s="27"/>
      <c r="V105" s="27"/>
      <c r="W105" s="27"/>
      <c r="X105" s="27"/>
      <c r="Y105" s="27"/>
      <c r="Z105" s="27"/>
      <c r="AA105" s="27"/>
      <c r="AB105" s="27"/>
      <c r="AC105" s="27"/>
      <c r="AD105" s="27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</row>
    <row r="106" spans="1:55" x14ac:dyDescent="0.25">
      <c r="A106" s="40">
        <f>COUNTA(B104:J104)</f>
        <v>8</v>
      </c>
      <c r="B106" s="42"/>
      <c r="C106" s="8" t="s">
        <v>247</v>
      </c>
      <c r="D106" s="8"/>
      <c r="F106" s="8" t="s">
        <v>53</v>
      </c>
      <c r="G106" s="9"/>
      <c r="H106" s="8"/>
      <c r="I106" s="8"/>
      <c r="J106" s="8"/>
      <c r="K106" s="8"/>
      <c r="L106" s="8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27"/>
      <c r="Y106" s="27"/>
      <c r="Z106" s="27"/>
      <c r="AA106" s="27"/>
      <c r="AB106" s="27"/>
      <c r="AC106" s="27"/>
      <c r="AD106" s="27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</row>
    <row r="107" spans="1:55" x14ac:dyDescent="0.25">
      <c r="A107" s="40">
        <f>ROW()-2</f>
        <v>105</v>
      </c>
      <c r="B107" s="40" t="str">
        <f>ADDRESS(ROW(B104),COLUMN(),4,1)</f>
        <v>B104</v>
      </c>
      <c r="C107" s="8" t="s">
        <v>248</v>
      </c>
      <c r="D107" s="8"/>
      <c r="F107" s="8" t="s">
        <v>210</v>
      </c>
      <c r="G107" s="27"/>
      <c r="H107" s="8"/>
      <c r="I107" s="8"/>
      <c r="J107" s="8"/>
      <c r="K107" s="8"/>
      <c r="L107" s="8"/>
      <c r="M107" s="27"/>
      <c r="N107" s="27"/>
      <c r="O107" s="27"/>
      <c r="P107" s="27"/>
      <c r="Q107" s="27"/>
      <c r="R107" s="27"/>
      <c r="S107" s="27"/>
      <c r="T107" s="27"/>
      <c r="U107" s="27"/>
      <c r="V107" s="27"/>
      <c r="W107" s="27"/>
      <c r="X107" s="27"/>
      <c r="Y107" s="27"/>
      <c r="Z107" s="27"/>
      <c r="AA107" s="27"/>
      <c r="AB107" s="27"/>
      <c r="AC107" s="27"/>
      <c r="AD107" s="27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</row>
    <row r="108" spans="1:55" x14ac:dyDescent="0.25">
      <c r="A108" s="41" t="str">
        <f>ADDRESS(A107,COLUMN(),4,1)</f>
        <v>A105</v>
      </c>
      <c r="B108" s="40" t="str">
        <f>ADDRESS(ROW()-3,COLUMN()+COUNTA(B104:J104)-1,4,1)</f>
        <v>I105</v>
      </c>
      <c r="C108" s="8" t="s">
        <v>249</v>
      </c>
      <c r="D108" s="8"/>
      <c r="F108" s="8" t="s">
        <v>209</v>
      </c>
      <c r="G108" s="27"/>
      <c r="H108" s="8"/>
      <c r="I108" s="8"/>
      <c r="J108" s="8"/>
      <c r="K108" s="8"/>
      <c r="L108" s="8"/>
      <c r="M108" s="27"/>
      <c r="N108" s="27"/>
      <c r="O108" s="27"/>
      <c r="P108" s="27"/>
      <c r="Q108" s="27"/>
      <c r="R108" s="27"/>
      <c r="S108" s="27"/>
      <c r="T108" s="27"/>
      <c r="U108" s="27"/>
      <c r="V108" s="27"/>
      <c r="W108" s="27"/>
      <c r="X108" s="27"/>
      <c r="Y108" s="27"/>
      <c r="Z108" s="27"/>
      <c r="AA108" s="27"/>
      <c r="AB108" s="27"/>
      <c r="AC108" s="27"/>
      <c r="AD108" s="27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</row>
    <row r="109" spans="1:55" x14ac:dyDescent="0.25">
      <c r="A109" s="8"/>
      <c r="B109" s="8"/>
      <c r="C109" s="8" t="s">
        <v>250</v>
      </c>
      <c r="D109" s="8"/>
      <c r="F109" s="8"/>
      <c r="G109" s="8"/>
      <c r="H109" s="8"/>
      <c r="I109" s="8"/>
      <c r="J109" s="8"/>
      <c r="K109" s="8"/>
      <c r="L109" s="8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27"/>
      <c r="Y109" s="27"/>
      <c r="Z109" s="27"/>
      <c r="AA109" s="27"/>
      <c r="AB109" s="27"/>
      <c r="AC109" s="27"/>
      <c r="AD109" s="27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</row>
    <row r="110" spans="1:55" x14ac:dyDescent="0.25">
      <c r="A110" s="8"/>
      <c r="B110" s="8"/>
      <c r="D110" s="8"/>
      <c r="F110" s="8"/>
      <c r="G110" s="8"/>
      <c r="H110" s="8"/>
      <c r="I110" s="8"/>
      <c r="J110" s="8"/>
      <c r="K110" s="8"/>
      <c r="L110" s="8"/>
      <c r="M110" s="27"/>
      <c r="N110" s="27"/>
      <c r="O110" s="27"/>
      <c r="P110" s="27"/>
      <c r="Q110" s="27"/>
      <c r="R110" s="27"/>
      <c r="S110" s="27"/>
      <c r="T110" s="27"/>
      <c r="U110" s="27"/>
      <c r="V110" s="27"/>
      <c r="W110" s="27"/>
      <c r="X110" s="27"/>
      <c r="Y110" s="27"/>
      <c r="Z110" s="27"/>
      <c r="AA110" s="27"/>
      <c r="AB110" s="27"/>
      <c r="AC110" s="27"/>
      <c r="AD110" s="27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</row>
    <row r="111" spans="1:55" x14ac:dyDescent="0.25">
      <c r="A111" s="5" t="s">
        <v>43</v>
      </c>
      <c r="B111" s="6" t="s">
        <v>204</v>
      </c>
      <c r="C111" s="6" t="s">
        <v>45</v>
      </c>
      <c r="D111" s="17" t="s">
        <v>240</v>
      </c>
      <c r="E111" s="6" t="s">
        <v>246</v>
      </c>
      <c r="F111" s="6" t="s">
        <v>6</v>
      </c>
      <c r="G111" s="17" t="s">
        <v>183</v>
      </c>
      <c r="H111" s="7" t="s">
        <v>308</v>
      </c>
      <c r="I111" s="6" t="s">
        <v>47</v>
      </c>
      <c r="J111" s="8"/>
      <c r="K111" s="7" t="s">
        <v>46</v>
      </c>
      <c r="L111" s="8"/>
      <c r="M111" s="27"/>
      <c r="N111" s="27"/>
      <c r="O111" s="27"/>
      <c r="P111" s="27"/>
      <c r="Q111" s="27"/>
      <c r="R111" s="27"/>
      <c r="S111" s="27"/>
      <c r="T111" s="27"/>
      <c r="U111" s="27"/>
      <c r="V111" s="27"/>
      <c r="W111" s="27"/>
      <c r="X111" s="27"/>
      <c r="Y111" s="27"/>
      <c r="Z111" s="27"/>
      <c r="AA111" s="27"/>
      <c r="AB111" s="27"/>
      <c r="AC111" s="27"/>
      <c r="AD111" s="27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</row>
    <row r="112" spans="1:55" x14ac:dyDescent="0.25">
      <c r="A112" s="5"/>
      <c r="B112" s="44" t="str">
        <f>CONCATENATE("'Инвентаризация'!",ADDRESS(ROW(B111),COLUMN(B111),4,1),":",ADDRESS(ROW(B111),COLUMN(B111)+COUNTA(B111:I111)-1,4,1))</f>
        <v>'Инвентаризация'!B111:I111</v>
      </c>
      <c r="C112" s="42" t="str">
        <f t="shared" ref="C112:H112" si="11">IF(C113="","",CONCATENATE("'Инвентаризация'!",ADDRESS(ROW(C113),COLUMN(C113),4,1),":",ADDRESS(ROW(C113)+INDEX(MATCH(1=1,C113:C211="",),)-2,COLUMN(C113),4,1)))</f>
        <v>'Инвентаризация'!C113:C117</v>
      </c>
      <c r="D112" s="42" t="str">
        <f t="shared" si="11"/>
        <v/>
      </c>
      <c r="E112" s="42" t="str">
        <f t="shared" si="11"/>
        <v>'Инвентаризация'!E113:E117</v>
      </c>
      <c r="F112" s="42" t="str">
        <f t="shared" si="11"/>
        <v>'Инвентаризация'!F113:F116</v>
      </c>
      <c r="G112" s="42" t="str">
        <f t="shared" si="11"/>
        <v/>
      </c>
      <c r="H112" s="42" t="str">
        <f t="shared" si="11"/>
        <v/>
      </c>
      <c r="I112" s="35"/>
      <c r="J112" s="8"/>
      <c r="K112" s="37"/>
      <c r="L112" s="8"/>
      <c r="M112" s="27"/>
      <c r="N112" s="27"/>
      <c r="O112" s="27"/>
      <c r="P112" s="27"/>
      <c r="Q112" s="27"/>
      <c r="R112" s="27"/>
      <c r="S112" s="27"/>
      <c r="T112" s="27"/>
      <c r="U112" s="27"/>
      <c r="V112" s="27"/>
      <c r="W112" s="27"/>
      <c r="X112" s="27"/>
      <c r="Y112" s="27"/>
      <c r="Z112" s="27"/>
      <c r="AA112" s="27"/>
      <c r="AB112" s="27"/>
      <c r="AC112" s="27"/>
      <c r="AD112" s="27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</row>
    <row r="113" spans="1:55" x14ac:dyDescent="0.25">
      <c r="A113" s="5"/>
      <c r="B113" s="42"/>
      <c r="C113" s="8" t="s">
        <v>48</v>
      </c>
      <c r="D113" s="8"/>
      <c r="E113" s="8" t="s">
        <v>323</v>
      </c>
      <c r="F113" s="8" t="s">
        <v>53</v>
      </c>
      <c r="G113" s="9"/>
      <c r="H113" s="9"/>
      <c r="I113" s="8"/>
      <c r="J113" s="8"/>
      <c r="K113" s="8" t="s">
        <v>54</v>
      </c>
      <c r="L113" s="8"/>
      <c r="M113" s="27"/>
      <c r="N113" s="27"/>
      <c r="O113" s="27"/>
      <c r="P113" s="27"/>
      <c r="Q113" s="27"/>
      <c r="R113" s="27"/>
      <c r="S113" s="27"/>
      <c r="T113" s="27"/>
      <c r="U113" s="27"/>
      <c r="V113" s="27"/>
      <c r="W113" s="27"/>
      <c r="X113" s="27"/>
      <c r="Y113" s="27"/>
      <c r="Z113" s="27"/>
      <c r="AA113" s="27"/>
      <c r="AB113" s="27"/>
      <c r="AC113" s="27"/>
      <c r="AD113" s="27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</row>
    <row r="114" spans="1:55" x14ac:dyDescent="0.25">
      <c r="A114" s="5"/>
      <c r="B114" s="8"/>
      <c r="C114" s="8" t="s">
        <v>49</v>
      </c>
      <c r="D114" s="8"/>
      <c r="E114" s="8" t="s">
        <v>324</v>
      </c>
      <c r="F114" s="8" t="s">
        <v>170</v>
      </c>
      <c r="G114" s="18"/>
      <c r="H114" s="27"/>
      <c r="I114" s="8"/>
      <c r="J114" s="8"/>
      <c r="K114" s="8" t="s">
        <v>55</v>
      </c>
      <c r="L114" s="8"/>
      <c r="M114" s="27"/>
      <c r="N114" s="27"/>
      <c r="O114" s="27"/>
      <c r="P114" s="27"/>
      <c r="Q114" s="27"/>
      <c r="R114" s="27"/>
      <c r="S114" s="27"/>
      <c r="T114" s="27"/>
      <c r="U114" s="27"/>
      <c r="V114" s="27"/>
      <c r="W114" s="27"/>
      <c r="X114" s="27"/>
      <c r="Y114" s="27"/>
      <c r="Z114" s="27"/>
      <c r="AA114" s="27"/>
      <c r="AB114" s="27"/>
      <c r="AC114" s="27"/>
      <c r="AD114" s="27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</row>
    <row r="115" spans="1:55" x14ac:dyDescent="0.25">
      <c r="A115" s="10"/>
      <c r="B115" s="8"/>
      <c r="C115" s="8" t="s">
        <v>50</v>
      </c>
      <c r="D115" s="8"/>
      <c r="E115" s="8" t="s">
        <v>325</v>
      </c>
      <c r="F115" s="8" t="s">
        <v>210</v>
      </c>
      <c r="G115" s="18"/>
      <c r="H115" s="27"/>
      <c r="I115" s="8"/>
      <c r="J115" s="8"/>
      <c r="K115" s="8" t="s">
        <v>56</v>
      </c>
      <c r="L115" s="8"/>
      <c r="M115" s="27"/>
      <c r="N115" s="27"/>
      <c r="O115" s="27"/>
      <c r="P115" s="27"/>
      <c r="Q115" s="27"/>
      <c r="R115" s="27"/>
      <c r="S115" s="27"/>
      <c r="T115" s="27"/>
      <c r="U115" s="27"/>
      <c r="V115" s="27"/>
      <c r="W115" s="27"/>
      <c r="X115" s="27"/>
      <c r="Y115" s="27"/>
      <c r="Z115" s="27"/>
      <c r="AA115" s="27"/>
      <c r="AB115" s="27"/>
      <c r="AC115" s="27"/>
      <c r="AD115" s="27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</row>
    <row r="116" spans="1:55" x14ac:dyDescent="0.25">
      <c r="A116" s="10"/>
      <c r="B116" s="8"/>
      <c r="C116" s="8" t="s">
        <v>51</v>
      </c>
      <c r="D116" s="8"/>
      <c r="E116" s="8" t="s">
        <v>326</v>
      </c>
      <c r="F116" s="8" t="s">
        <v>209</v>
      </c>
      <c r="G116" s="18"/>
      <c r="H116" s="27"/>
      <c r="I116" s="8"/>
      <c r="J116" s="8"/>
      <c r="K116" s="8" t="s">
        <v>57</v>
      </c>
      <c r="L116" s="8"/>
      <c r="M116" s="27"/>
      <c r="N116" s="27"/>
      <c r="O116" s="27"/>
      <c r="P116" s="27"/>
      <c r="Q116" s="27"/>
      <c r="R116" s="27"/>
      <c r="S116" s="27"/>
      <c r="T116" s="27"/>
      <c r="U116" s="27"/>
      <c r="V116" s="27"/>
      <c r="W116" s="27"/>
      <c r="X116" s="27"/>
      <c r="Y116" s="27"/>
      <c r="Z116" s="27"/>
      <c r="AA116" s="27"/>
      <c r="AB116" s="27"/>
      <c r="AC116" s="27"/>
      <c r="AD116" s="27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</row>
    <row r="117" spans="1:55" x14ac:dyDescent="0.25">
      <c r="A117" s="10"/>
      <c r="B117" s="8"/>
      <c r="C117" s="8" t="s">
        <v>52</v>
      </c>
      <c r="D117" s="8"/>
      <c r="E117" s="8" t="s">
        <v>327</v>
      </c>
      <c r="F117" s="8"/>
      <c r="G117" s="8"/>
      <c r="H117" s="27"/>
      <c r="I117" s="8"/>
      <c r="J117" s="8"/>
      <c r="K117" s="8"/>
      <c r="L117" s="8"/>
      <c r="M117" s="27"/>
      <c r="N117" s="27"/>
      <c r="O117" s="27"/>
      <c r="P117" s="27"/>
      <c r="Q117" s="27"/>
      <c r="R117" s="27"/>
      <c r="S117" s="27"/>
      <c r="T117" s="27"/>
      <c r="U117" s="27"/>
      <c r="V117" s="27"/>
      <c r="W117" s="27"/>
      <c r="X117" s="27"/>
      <c r="Y117" s="27"/>
      <c r="Z117" s="27"/>
      <c r="AA117" s="27"/>
      <c r="AB117" s="27"/>
      <c r="AC117" s="27"/>
      <c r="AD117" s="27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</row>
    <row r="118" spans="1:55" x14ac:dyDescent="0.25">
      <c r="A118" s="10"/>
      <c r="B118" s="8"/>
      <c r="D118" s="8"/>
      <c r="F118" s="8"/>
      <c r="G118" s="8"/>
      <c r="H118" s="27"/>
      <c r="I118" s="8"/>
      <c r="J118" s="8"/>
      <c r="K118" s="8"/>
      <c r="L118" s="8"/>
      <c r="M118" s="27"/>
      <c r="N118" s="27"/>
      <c r="O118" s="27"/>
      <c r="P118" s="27"/>
      <c r="Q118" s="27"/>
      <c r="R118" s="27"/>
      <c r="S118" s="27"/>
      <c r="T118" s="27"/>
      <c r="U118" s="27"/>
      <c r="V118" s="27"/>
      <c r="W118" s="27"/>
      <c r="X118" s="27"/>
      <c r="Y118" s="27"/>
      <c r="Z118" s="27"/>
      <c r="AA118" s="27"/>
      <c r="AB118" s="27"/>
      <c r="AC118" s="27"/>
      <c r="AD118" s="27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</row>
    <row r="119" spans="1:55" x14ac:dyDescent="0.25">
      <c r="A119" s="5" t="s">
        <v>157</v>
      </c>
      <c r="B119" s="6" t="s">
        <v>158</v>
      </c>
      <c r="C119" s="6" t="s">
        <v>1</v>
      </c>
      <c r="D119" s="6" t="s">
        <v>89</v>
      </c>
      <c r="E119" s="6" t="s">
        <v>240</v>
      </c>
      <c r="F119" s="6" t="s">
        <v>6</v>
      </c>
      <c r="G119" s="6" t="s">
        <v>187</v>
      </c>
      <c r="H119" s="6" t="s">
        <v>240</v>
      </c>
      <c r="I119" s="6" t="s">
        <v>47</v>
      </c>
      <c r="J119" s="8"/>
      <c r="K119" s="6" t="s">
        <v>90</v>
      </c>
      <c r="L119" s="8"/>
      <c r="M119" s="27"/>
      <c r="N119" s="27"/>
      <c r="O119" s="27"/>
      <c r="P119" s="27"/>
      <c r="Q119" s="27"/>
      <c r="R119" s="27"/>
      <c r="S119" s="27"/>
      <c r="T119" s="27"/>
      <c r="U119" s="27"/>
      <c r="V119" s="27"/>
      <c r="W119" s="27"/>
      <c r="X119" s="27"/>
      <c r="Y119" s="27"/>
      <c r="Z119" s="27"/>
      <c r="AA119" s="27"/>
      <c r="AB119" s="27"/>
      <c r="AC119" s="27"/>
      <c r="AD119" s="27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</row>
    <row r="120" spans="1:55" x14ac:dyDescent="0.25">
      <c r="A120" s="5"/>
      <c r="B120" s="44" t="str">
        <f>CONCATENATE("'Инвентаризация'!",ADDRESS(ROW(B119),COLUMN(B119),4,1),":",ADDRESS(ROW(B119),COLUMN(B119)+COUNTA(B119:I119)-1,4,1))</f>
        <v>'Инвентаризация'!B119:I119</v>
      </c>
      <c r="C120" s="42" t="str">
        <f t="shared" ref="C120:I120" si="12">IF(C121="","",CONCATENATE("'Инвентаризация'!",ADDRESS(ROW(C121),COLUMN(C121),4,1),":",ADDRESS(ROW(C121)+INDEX(MATCH(1=1,C121:C219="",),)-2,COLUMN(C121),4,1)))</f>
        <v>'Инвентаризация'!C121:C123</v>
      </c>
      <c r="D120" s="42" t="str">
        <f t="shared" si="12"/>
        <v>'Инвентаризация'!D121:D126</v>
      </c>
      <c r="E120" s="42" t="str">
        <f t="shared" si="12"/>
        <v/>
      </c>
      <c r="F120" s="42" t="str">
        <f t="shared" si="12"/>
        <v>'Инвентаризация'!F121:F124</v>
      </c>
      <c r="G120" s="42" t="str">
        <f t="shared" si="12"/>
        <v/>
      </c>
      <c r="H120" s="42" t="str">
        <f t="shared" si="12"/>
        <v/>
      </c>
      <c r="I120" s="42" t="str">
        <f t="shared" si="12"/>
        <v/>
      </c>
      <c r="J120" s="8"/>
      <c r="K120" s="35"/>
      <c r="L120" s="8"/>
      <c r="M120" s="27"/>
      <c r="N120" s="27"/>
      <c r="O120" s="27"/>
      <c r="P120" s="27"/>
      <c r="Q120" s="27"/>
      <c r="R120" s="27"/>
      <c r="S120" s="27"/>
      <c r="T120" s="27"/>
      <c r="U120" s="27"/>
      <c r="V120" s="27"/>
      <c r="W120" s="27"/>
      <c r="X120" s="27"/>
      <c r="Y120" s="27"/>
      <c r="Z120" s="27"/>
      <c r="AA120" s="27"/>
      <c r="AB120" s="27"/>
      <c r="AC120" s="27"/>
      <c r="AD120" s="27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</row>
    <row r="121" spans="1:55" x14ac:dyDescent="0.25">
      <c r="A121" s="8"/>
      <c r="B121" s="42"/>
      <c r="C121" s="8" t="s">
        <v>194</v>
      </c>
      <c r="D121" s="8" t="s">
        <v>211</v>
      </c>
      <c r="F121" s="18" t="s">
        <v>53</v>
      </c>
      <c r="G121" s="19"/>
      <c r="H121" s="8"/>
      <c r="I121" s="8"/>
      <c r="J121" s="8"/>
      <c r="K121" s="8" t="s">
        <v>96</v>
      </c>
      <c r="L121" s="8"/>
      <c r="M121" s="27"/>
      <c r="N121" s="27"/>
      <c r="O121" s="27"/>
      <c r="P121" s="27"/>
      <c r="Q121" s="27"/>
      <c r="R121" s="27"/>
      <c r="S121" s="27"/>
      <c r="T121" s="27"/>
      <c r="U121" s="27"/>
      <c r="V121" s="27"/>
      <c r="W121" s="27"/>
      <c r="X121" s="27"/>
      <c r="Y121" s="27"/>
      <c r="Z121" s="27"/>
      <c r="AA121" s="27"/>
      <c r="AB121" s="27"/>
      <c r="AC121" s="27"/>
      <c r="AD121" s="27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</row>
    <row r="122" spans="1:55" x14ac:dyDescent="0.25">
      <c r="A122" s="8"/>
      <c r="B122" s="8"/>
      <c r="C122" s="8" t="s">
        <v>195</v>
      </c>
      <c r="D122" s="8" t="s">
        <v>212</v>
      </c>
      <c r="F122" s="18" t="s">
        <v>234</v>
      </c>
      <c r="G122" s="27"/>
      <c r="H122" s="8"/>
      <c r="I122" s="8"/>
      <c r="J122" s="8"/>
      <c r="K122" s="8" t="s">
        <v>97</v>
      </c>
      <c r="L122" s="8"/>
      <c r="M122" s="27"/>
      <c r="N122" s="27"/>
      <c r="O122" s="27"/>
      <c r="P122" s="27"/>
      <c r="Q122" s="27"/>
      <c r="R122" s="27"/>
      <c r="S122" s="27"/>
      <c r="T122" s="27"/>
      <c r="U122" s="27"/>
      <c r="V122" s="27"/>
      <c r="W122" s="27"/>
      <c r="X122" s="27"/>
      <c r="Y122" s="27"/>
      <c r="Z122" s="27"/>
      <c r="AA122" s="27"/>
      <c r="AB122" s="27"/>
      <c r="AC122" s="27"/>
      <c r="AD122" s="27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</row>
    <row r="123" spans="1:55" x14ac:dyDescent="0.25">
      <c r="A123" s="8"/>
      <c r="B123" s="8"/>
      <c r="C123" s="8" t="s">
        <v>196</v>
      </c>
      <c r="D123" s="8" t="s">
        <v>213</v>
      </c>
      <c r="F123" s="18" t="s">
        <v>210</v>
      </c>
      <c r="G123" s="27"/>
      <c r="H123" s="8"/>
      <c r="I123" s="8"/>
      <c r="J123" s="8"/>
      <c r="K123" s="8" t="s">
        <v>98</v>
      </c>
      <c r="L123" s="8"/>
      <c r="M123" s="27"/>
      <c r="N123" s="27"/>
      <c r="O123" s="27"/>
      <c r="P123" s="27"/>
      <c r="Q123" s="27"/>
      <c r="R123" s="27"/>
      <c r="S123" s="27"/>
      <c r="T123" s="27"/>
      <c r="U123" s="27"/>
      <c r="V123" s="27"/>
      <c r="W123" s="27"/>
      <c r="X123" s="27"/>
      <c r="Y123" s="27"/>
      <c r="Z123" s="27"/>
      <c r="AA123" s="27"/>
      <c r="AB123" s="27"/>
      <c r="AC123" s="27"/>
      <c r="AD123" s="27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</row>
    <row r="124" spans="1:55" x14ac:dyDescent="0.25">
      <c r="A124" s="8"/>
      <c r="B124" s="8"/>
      <c r="C124" s="8"/>
      <c r="D124" s="8" t="s">
        <v>49</v>
      </c>
      <c r="F124" s="18" t="s">
        <v>231</v>
      </c>
      <c r="G124" s="27"/>
      <c r="H124" s="8"/>
      <c r="I124" s="8"/>
      <c r="J124" s="8"/>
      <c r="K124" s="8"/>
      <c r="L124" s="8"/>
      <c r="M124" s="27"/>
      <c r="N124" s="27"/>
      <c r="O124" s="27"/>
      <c r="P124" s="27"/>
      <c r="Q124" s="27"/>
      <c r="R124" s="27"/>
      <c r="S124" s="27"/>
      <c r="T124" s="27"/>
      <c r="U124" s="27"/>
      <c r="V124" s="27"/>
      <c r="W124" s="27"/>
      <c r="X124" s="27"/>
      <c r="Y124" s="27"/>
      <c r="Z124" s="27"/>
      <c r="AA124" s="27"/>
      <c r="AB124" s="27"/>
      <c r="AC124" s="27"/>
      <c r="AD124" s="27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</row>
    <row r="125" spans="1:55" x14ac:dyDescent="0.25">
      <c r="A125" s="8"/>
      <c r="B125" s="8"/>
      <c r="C125" s="8"/>
      <c r="D125" s="8" t="s">
        <v>112</v>
      </c>
      <c r="F125" s="18"/>
      <c r="G125" s="27"/>
      <c r="H125" s="8"/>
      <c r="I125" s="8"/>
      <c r="J125" s="8"/>
      <c r="K125" s="8"/>
      <c r="L125" s="8"/>
      <c r="M125" s="27"/>
      <c r="N125" s="27"/>
      <c r="O125" s="27"/>
      <c r="P125" s="27"/>
      <c r="Q125" s="27"/>
      <c r="R125" s="27"/>
      <c r="S125" s="27"/>
      <c r="T125" s="27"/>
      <c r="U125" s="27"/>
      <c r="V125" s="27"/>
      <c r="W125" s="27"/>
      <c r="X125" s="27"/>
      <c r="Y125" s="27"/>
      <c r="Z125" s="27"/>
      <c r="AA125" s="27"/>
      <c r="AB125" s="27"/>
      <c r="AC125" s="27"/>
      <c r="AD125" s="27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</row>
    <row r="126" spans="1:55" x14ac:dyDescent="0.25">
      <c r="A126" s="8"/>
      <c r="B126" s="8"/>
      <c r="C126" s="8"/>
      <c r="D126" s="8" t="s">
        <v>23</v>
      </c>
      <c r="F126" s="27"/>
      <c r="G126" s="27"/>
      <c r="H126" s="8"/>
      <c r="I126" s="8"/>
      <c r="J126" s="8"/>
      <c r="K126" s="8"/>
      <c r="L126" s="8"/>
      <c r="M126" s="27"/>
      <c r="N126" s="27"/>
      <c r="O126" s="27"/>
      <c r="P126" s="27"/>
      <c r="Q126" s="27"/>
      <c r="R126" s="27"/>
      <c r="S126" s="27"/>
      <c r="T126" s="27"/>
      <c r="U126" s="27"/>
      <c r="V126" s="27"/>
      <c r="W126" s="27"/>
      <c r="X126" s="27"/>
      <c r="Y126" s="27"/>
      <c r="Z126" s="27"/>
      <c r="AA126" s="27"/>
      <c r="AB126" s="27"/>
      <c r="AC126" s="27"/>
      <c r="AD126" s="27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</row>
    <row r="127" spans="1:55" x14ac:dyDescent="0.25">
      <c r="A127" s="8"/>
      <c r="B127" s="8"/>
      <c r="C127" s="8"/>
      <c r="D127" s="8"/>
      <c r="F127" s="27"/>
      <c r="G127" s="27"/>
      <c r="H127" s="8"/>
      <c r="I127" s="8"/>
      <c r="J127" s="8"/>
      <c r="K127" s="8"/>
      <c r="L127" s="8"/>
      <c r="M127" s="27"/>
      <c r="N127" s="27"/>
      <c r="O127" s="27"/>
      <c r="P127" s="27"/>
      <c r="Q127" s="27"/>
      <c r="R127" s="27"/>
      <c r="S127" s="27"/>
      <c r="T127" s="27"/>
      <c r="U127" s="27"/>
      <c r="V127" s="27"/>
      <c r="W127" s="27"/>
      <c r="X127" s="27"/>
      <c r="Y127" s="27"/>
      <c r="Z127" s="27"/>
      <c r="AA127" s="27"/>
      <c r="AB127" s="27"/>
      <c r="AC127" s="27"/>
      <c r="AD127" s="27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</row>
    <row r="128" spans="1:55" x14ac:dyDescent="0.25">
      <c r="A128" s="5" t="s">
        <v>139</v>
      </c>
      <c r="B128" s="6" t="s">
        <v>193</v>
      </c>
      <c r="C128" s="6" t="s">
        <v>1</v>
      </c>
      <c r="D128" s="6" t="s">
        <v>89</v>
      </c>
      <c r="E128" s="6" t="s">
        <v>240</v>
      </c>
      <c r="F128" s="6" t="s">
        <v>6</v>
      </c>
      <c r="G128" s="6" t="s">
        <v>182</v>
      </c>
      <c r="H128" s="6" t="s">
        <v>240</v>
      </c>
      <c r="I128" s="6" t="s">
        <v>47</v>
      </c>
      <c r="J128" s="8"/>
      <c r="K128" s="11" t="s">
        <v>140</v>
      </c>
      <c r="L128" s="8"/>
      <c r="M128" s="27"/>
      <c r="N128" s="27"/>
      <c r="O128" s="27"/>
      <c r="P128" s="27"/>
      <c r="Q128" s="27"/>
      <c r="R128" s="27"/>
      <c r="S128" s="27"/>
      <c r="T128" s="27"/>
      <c r="U128" s="27"/>
      <c r="V128" s="27"/>
      <c r="W128" s="27"/>
      <c r="X128" s="27"/>
      <c r="Y128" s="27"/>
      <c r="Z128" s="27"/>
      <c r="AA128" s="27"/>
      <c r="AB128" s="27"/>
      <c r="AC128" s="27"/>
      <c r="AD128" s="27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</row>
    <row r="129" spans="1:55" x14ac:dyDescent="0.25">
      <c r="A129" s="5"/>
      <c r="B129" s="44" t="str">
        <f>CONCATENATE("'Инвентаризация'!",ADDRESS(ROW(B128),COLUMN(B128),4,1),":",ADDRESS(ROW(B128),COLUMN(B128)+COUNTA(B128:I128)-1,4,1))</f>
        <v>'Инвентаризация'!B128:I128</v>
      </c>
      <c r="C129" s="42" t="str">
        <f t="shared" ref="C129:I129" si="13">IF(C130="","",CONCATENATE("'Инвентаризация'!",ADDRESS(ROW(C130),COLUMN(C130),4,1),":",ADDRESS(ROW(C130)+INDEX(MATCH(1=1,C130:C229="",),)-2,COLUMN(C130),4,1)))</f>
        <v>'Инвентаризация'!C130:C134</v>
      </c>
      <c r="D129" s="42" t="str">
        <f t="shared" si="13"/>
        <v>'Инвентаризация'!D130:D134</v>
      </c>
      <c r="E129" s="42" t="str">
        <f t="shared" si="13"/>
        <v/>
      </c>
      <c r="F129" s="42" t="str">
        <f t="shared" si="13"/>
        <v>'Инвентаризация'!F130:F132</v>
      </c>
      <c r="G129" s="42" t="str">
        <f t="shared" si="13"/>
        <v/>
      </c>
      <c r="H129" s="42" t="str">
        <f t="shared" si="13"/>
        <v/>
      </c>
      <c r="I129" s="42" t="str">
        <f t="shared" si="13"/>
        <v/>
      </c>
      <c r="J129" s="8"/>
      <c r="K129" s="46"/>
      <c r="L129" s="8"/>
      <c r="M129" s="27"/>
      <c r="N129" s="27"/>
      <c r="O129" s="27"/>
      <c r="P129" s="27"/>
      <c r="Q129" s="27"/>
      <c r="R129" s="27"/>
      <c r="S129" s="27"/>
      <c r="T129" s="27"/>
      <c r="U129" s="27"/>
      <c r="V129" s="27"/>
      <c r="W129" s="27"/>
      <c r="X129" s="27"/>
      <c r="Y129" s="27"/>
      <c r="Z129" s="27"/>
      <c r="AA129" s="27"/>
      <c r="AB129" s="27"/>
      <c r="AC129" s="27"/>
      <c r="AD129" s="27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</row>
    <row r="130" spans="1:55" x14ac:dyDescent="0.25">
      <c r="A130" s="8"/>
      <c r="B130" s="42"/>
      <c r="C130" s="22" t="s">
        <v>208</v>
      </c>
      <c r="D130" s="8" t="s">
        <v>94</v>
      </c>
      <c r="F130" s="18" t="s">
        <v>53</v>
      </c>
      <c r="G130" s="19"/>
      <c r="H130" s="28"/>
      <c r="I130" s="8"/>
      <c r="J130" s="8"/>
      <c r="K130" s="24" t="s">
        <v>145</v>
      </c>
      <c r="L130" s="8"/>
      <c r="M130" s="27"/>
      <c r="N130" s="27"/>
      <c r="O130" s="27"/>
      <c r="P130" s="27"/>
      <c r="Q130" s="27"/>
      <c r="R130" s="27"/>
      <c r="S130" s="27"/>
      <c r="T130" s="27"/>
      <c r="U130" s="27"/>
      <c r="V130" s="27"/>
      <c r="W130" s="27"/>
      <c r="X130" s="27"/>
      <c r="Y130" s="27"/>
      <c r="Z130" s="27"/>
      <c r="AA130" s="27"/>
      <c r="AB130" s="27"/>
      <c r="AC130" s="27"/>
      <c r="AD130" s="27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</row>
    <row r="131" spans="1:55" x14ac:dyDescent="0.25">
      <c r="A131" s="8"/>
      <c r="B131" s="8"/>
      <c r="C131" s="8" t="s">
        <v>141</v>
      </c>
      <c r="D131" s="8" t="s">
        <v>112</v>
      </c>
      <c r="F131" s="18" t="s">
        <v>210</v>
      </c>
      <c r="G131" s="27"/>
      <c r="H131" s="28"/>
      <c r="I131" s="8"/>
      <c r="J131" s="8"/>
      <c r="K131" s="24" t="s">
        <v>146</v>
      </c>
      <c r="L131" s="8"/>
      <c r="M131" s="27"/>
      <c r="N131" s="27"/>
      <c r="O131" s="27"/>
      <c r="P131" s="27"/>
      <c r="Q131" s="27"/>
      <c r="R131" s="27"/>
      <c r="S131" s="27"/>
      <c r="T131" s="27"/>
      <c r="U131" s="27"/>
      <c r="V131" s="27"/>
      <c r="W131" s="27"/>
      <c r="X131" s="27"/>
      <c r="Y131" s="27"/>
      <c r="Z131" s="27"/>
      <c r="AA131" s="27"/>
      <c r="AB131" s="27"/>
      <c r="AC131" s="27"/>
      <c r="AD131" s="27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</row>
    <row r="132" spans="1:55" x14ac:dyDescent="0.25">
      <c r="A132" s="8"/>
      <c r="B132" s="8"/>
      <c r="C132" s="8" t="s">
        <v>142</v>
      </c>
      <c r="D132" s="8" t="s">
        <v>49</v>
      </c>
      <c r="F132" s="18" t="s">
        <v>231</v>
      </c>
      <c r="G132" s="27"/>
      <c r="H132" s="28"/>
      <c r="I132" s="8"/>
      <c r="J132" s="8"/>
      <c r="K132" s="24" t="s">
        <v>23</v>
      </c>
      <c r="L132" s="8"/>
      <c r="M132" s="27"/>
      <c r="N132" s="27"/>
      <c r="O132" s="27"/>
      <c r="P132" s="27"/>
      <c r="Q132" s="27"/>
      <c r="R132" s="27"/>
      <c r="S132" s="27"/>
      <c r="T132" s="27"/>
      <c r="U132" s="27"/>
      <c r="V132" s="27"/>
      <c r="W132" s="27"/>
      <c r="X132" s="27"/>
      <c r="Y132" s="27"/>
      <c r="Z132" s="27"/>
      <c r="AA132" s="27"/>
      <c r="AB132" s="27"/>
      <c r="AC132" s="27"/>
      <c r="AD132" s="27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</row>
    <row r="133" spans="1:55" x14ac:dyDescent="0.25">
      <c r="A133" s="8"/>
      <c r="B133" s="8"/>
      <c r="C133" s="8" t="s">
        <v>143</v>
      </c>
      <c r="D133" s="8" t="s">
        <v>95</v>
      </c>
      <c r="F133" s="18"/>
      <c r="G133" s="27"/>
      <c r="H133" s="27"/>
      <c r="I133" s="8"/>
      <c r="J133" s="8"/>
      <c r="K133" s="8"/>
      <c r="L133" s="8"/>
      <c r="M133" s="27"/>
      <c r="N133" s="27"/>
      <c r="O133" s="27"/>
      <c r="P133" s="27"/>
      <c r="Q133" s="27"/>
      <c r="R133" s="27"/>
      <c r="S133" s="27"/>
      <c r="T133" s="27"/>
      <c r="U133" s="27"/>
      <c r="V133" s="27"/>
      <c r="W133" s="27"/>
      <c r="X133" s="27"/>
      <c r="Y133" s="27"/>
      <c r="Z133" s="27"/>
      <c r="AA133" s="27"/>
      <c r="AB133" s="27"/>
      <c r="AC133" s="27"/>
      <c r="AD133" s="27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</row>
    <row r="134" spans="1:55" x14ac:dyDescent="0.25">
      <c r="A134" s="8"/>
      <c r="B134" s="8"/>
      <c r="C134" s="8" t="s">
        <v>144</v>
      </c>
      <c r="D134" s="8" t="s">
        <v>23</v>
      </c>
      <c r="F134" s="27"/>
      <c r="G134" s="27"/>
      <c r="H134" s="27"/>
      <c r="I134" s="8"/>
      <c r="J134" s="8"/>
      <c r="K134" s="8"/>
      <c r="L134" s="8"/>
      <c r="M134" s="27"/>
      <c r="N134" s="27"/>
      <c r="O134" s="27"/>
      <c r="P134" s="27"/>
      <c r="Q134" s="27"/>
      <c r="R134" s="27"/>
      <c r="S134" s="27"/>
      <c r="T134" s="27"/>
      <c r="U134" s="27"/>
      <c r="V134" s="27"/>
      <c r="W134" s="27"/>
      <c r="X134" s="27"/>
      <c r="Y134" s="27"/>
      <c r="Z134" s="27"/>
      <c r="AA134" s="27"/>
      <c r="AB134" s="27"/>
      <c r="AC134" s="27"/>
      <c r="AD134" s="27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</row>
    <row r="135" spans="1:55" x14ac:dyDescent="0.25">
      <c r="A135" s="8"/>
      <c r="B135" s="8"/>
      <c r="C135" s="8"/>
      <c r="D135" s="8"/>
      <c r="F135" s="27"/>
      <c r="G135" s="27"/>
      <c r="H135" s="27"/>
      <c r="I135" s="8"/>
      <c r="J135" s="8"/>
      <c r="K135" s="8"/>
      <c r="L135" s="8"/>
      <c r="M135" s="27"/>
      <c r="N135" s="27"/>
      <c r="O135" s="27"/>
      <c r="P135" s="27"/>
      <c r="Q135" s="27"/>
      <c r="R135" s="27"/>
      <c r="S135" s="27"/>
      <c r="T135" s="27"/>
      <c r="U135" s="27"/>
      <c r="V135" s="27"/>
      <c r="W135" s="27"/>
      <c r="X135" s="27"/>
      <c r="Y135" s="27"/>
      <c r="Z135" s="27"/>
      <c r="AA135" s="27"/>
      <c r="AB135" s="27"/>
      <c r="AC135" s="27"/>
      <c r="AD135" s="27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</row>
    <row r="136" spans="1:55" x14ac:dyDescent="0.25">
      <c r="A136" s="20" t="s">
        <v>81</v>
      </c>
      <c r="B136" s="17" t="s">
        <v>80</v>
      </c>
      <c r="C136" s="17" t="s">
        <v>45</v>
      </c>
      <c r="D136" s="6" t="s">
        <v>240</v>
      </c>
      <c r="E136" s="6" t="s">
        <v>240</v>
      </c>
      <c r="F136" s="17" t="s">
        <v>6</v>
      </c>
      <c r="G136" s="17" t="s">
        <v>306</v>
      </c>
      <c r="H136" s="17" t="s">
        <v>307</v>
      </c>
      <c r="I136" s="17" t="s">
        <v>47</v>
      </c>
      <c r="J136" s="8"/>
      <c r="K136" s="8"/>
      <c r="L136" s="8"/>
      <c r="M136" s="27"/>
      <c r="N136" s="27"/>
      <c r="O136" s="27"/>
      <c r="P136" s="27"/>
      <c r="Q136" s="27"/>
      <c r="R136" s="27"/>
      <c r="S136" s="27"/>
      <c r="T136" s="27"/>
      <c r="U136" s="27"/>
      <c r="V136" s="27"/>
      <c r="W136" s="27"/>
      <c r="X136" s="27"/>
      <c r="Y136" s="27"/>
      <c r="Z136" s="27"/>
      <c r="AA136" s="27"/>
      <c r="AB136" s="27"/>
      <c r="AC136" s="27"/>
      <c r="AD136" s="27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</row>
    <row r="137" spans="1:55" x14ac:dyDescent="0.25">
      <c r="A137" s="20"/>
      <c r="B137" s="44" t="str">
        <f>CONCATENATE("'Инвентаризация'!",ADDRESS(ROW(B136),COLUMN(B136),4,1),":",ADDRESS(ROW(B136),COLUMN(B136)+COUNTA(B136:I136)-1,4,1))</f>
        <v>'Инвентаризация'!B136:I136</v>
      </c>
      <c r="C137" s="42" t="str">
        <f t="shared" ref="C137:I137" si="14">IF(C138="","",CONCATENATE("'Инвентаризация'!",ADDRESS(ROW(C138),COLUMN(C138),4,1),":",ADDRESS(ROW(C138)+INDEX(MATCH(1=1,C138:C237="",),)-2,COLUMN(C138),4,1)))</f>
        <v>'Инвентаризация'!C138:C143</v>
      </c>
      <c r="D137" s="42" t="str">
        <f t="shared" si="14"/>
        <v/>
      </c>
      <c r="E137" s="42" t="str">
        <f t="shared" si="14"/>
        <v/>
      </c>
      <c r="F137" s="42" t="str">
        <f t="shared" si="14"/>
        <v>'Инвентаризация'!F138:F140</v>
      </c>
      <c r="G137" s="42" t="str">
        <f t="shared" si="14"/>
        <v/>
      </c>
      <c r="H137" s="42" t="str">
        <f t="shared" si="14"/>
        <v/>
      </c>
      <c r="I137" s="42" t="str">
        <f t="shared" si="14"/>
        <v/>
      </c>
      <c r="J137" s="8"/>
      <c r="K137" s="8"/>
      <c r="L137" s="8"/>
      <c r="M137" s="27"/>
      <c r="N137" s="27"/>
      <c r="O137" s="27"/>
      <c r="P137" s="27"/>
      <c r="Q137" s="27"/>
      <c r="R137" s="27"/>
      <c r="S137" s="27"/>
      <c r="T137" s="27"/>
      <c r="U137" s="27"/>
      <c r="V137" s="27"/>
      <c r="W137" s="27"/>
      <c r="X137" s="27"/>
      <c r="Y137" s="27"/>
      <c r="Z137" s="27"/>
      <c r="AA137" s="27"/>
      <c r="AB137" s="27"/>
      <c r="AC137" s="27"/>
      <c r="AD137" s="27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</row>
    <row r="138" spans="1:55" x14ac:dyDescent="0.25">
      <c r="A138" s="18"/>
      <c r="B138" s="42"/>
      <c r="C138" s="18" t="s">
        <v>48</v>
      </c>
      <c r="D138" s="18"/>
      <c r="F138" s="8" t="s">
        <v>53</v>
      </c>
      <c r="G138" s="19"/>
      <c r="H138" s="8"/>
      <c r="I138" s="8"/>
      <c r="J138" s="8"/>
      <c r="K138" s="8"/>
      <c r="L138" s="8"/>
      <c r="M138" s="27"/>
      <c r="N138" s="27"/>
      <c r="O138" s="27"/>
      <c r="P138" s="27"/>
      <c r="Q138" s="27"/>
      <c r="R138" s="27"/>
      <c r="S138" s="27"/>
      <c r="T138" s="27"/>
      <c r="U138" s="27"/>
      <c r="V138" s="27"/>
      <c r="W138" s="27"/>
      <c r="X138" s="27"/>
      <c r="Y138" s="27"/>
      <c r="Z138" s="27"/>
      <c r="AA138" s="27"/>
      <c r="AB138" s="27"/>
      <c r="AC138" s="27"/>
      <c r="AD138" s="27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</row>
    <row r="139" spans="1:55" x14ac:dyDescent="0.25">
      <c r="A139" s="18"/>
      <c r="B139" s="18"/>
      <c r="C139" s="18" t="s">
        <v>49</v>
      </c>
      <c r="D139" s="18"/>
      <c r="F139" s="8" t="s">
        <v>210</v>
      </c>
      <c r="G139" s="30"/>
      <c r="H139" s="8"/>
      <c r="I139" s="8"/>
      <c r="J139" s="8"/>
      <c r="K139" s="8"/>
      <c r="L139" s="8"/>
      <c r="M139" s="27"/>
      <c r="N139" s="27"/>
      <c r="O139" s="27"/>
      <c r="P139" s="27"/>
      <c r="Q139" s="27"/>
      <c r="R139" s="27"/>
      <c r="S139" s="27"/>
      <c r="T139" s="27"/>
      <c r="U139" s="27"/>
      <c r="V139" s="27"/>
      <c r="W139" s="27"/>
      <c r="X139" s="27"/>
      <c r="Y139" s="27"/>
      <c r="Z139" s="27"/>
      <c r="AA139" s="27"/>
      <c r="AB139" s="27"/>
      <c r="AC139" s="27"/>
      <c r="AD139" s="27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</row>
    <row r="140" spans="1:55" x14ac:dyDescent="0.25">
      <c r="A140" s="18"/>
      <c r="B140" s="18"/>
      <c r="C140" s="18" t="s">
        <v>50</v>
      </c>
      <c r="D140" s="18"/>
      <c r="F140" s="8" t="s">
        <v>209</v>
      </c>
      <c r="G140" s="30"/>
      <c r="H140" s="8"/>
      <c r="I140" s="8"/>
      <c r="J140" s="8"/>
      <c r="K140" s="8"/>
      <c r="L140" s="8"/>
      <c r="M140" s="27"/>
      <c r="N140" s="27"/>
      <c r="O140" s="27"/>
      <c r="P140" s="27"/>
      <c r="Q140" s="27"/>
      <c r="R140" s="27"/>
      <c r="S140" s="27"/>
      <c r="T140" s="27"/>
      <c r="U140" s="27"/>
      <c r="V140" s="27"/>
      <c r="W140" s="27"/>
      <c r="X140" s="27"/>
      <c r="Y140" s="27"/>
      <c r="Z140" s="27"/>
      <c r="AA140" s="27"/>
      <c r="AB140" s="27"/>
      <c r="AC140" s="27"/>
      <c r="AD140" s="27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</row>
    <row r="141" spans="1:55" x14ac:dyDescent="0.25">
      <c r="A141" s="18"/>
      <c r="B141" s="18"/>
      <c r="C141" s="18" t="s">
        <v>214</v>
      </c>
      <c r="D141" s="18"/>
      <c r="F141" s="18"/>
      <c r="G141" s="30"/>
      <c r="H141" s="8"/>
      <c r="I141" s="8"/>
      <c r="J141" s="8"/>
      <c r="K141" s="8"/>
      <c r="L141" s="8"/>
      <c r="M141" s="27"/>
      <c r="N141" s="27"/>
      <c r="O141" s="27"/>
      <c r="P141" s="27"/>
      <c r="Q141" s="27"/>
      <c r="R141" s="27"/>
      <c r="S141" s="27"/>
      <c r="T141" s="27"/>
      <c r="U141" s="27"/>
      <c r="V141" s="27"/>
      <c r="W141" s="27"/>
      <c r="X141" s="27"/>
      <c r="Y141" s="27"/>
      <c r="Z141" s="27"/>
      <c r="AA141" s="27"/>
      <c r="AB141" s="27"/>
      <c r="AC141" s="27"/>
      <c r="AD141" s="27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</row>
    <row r="142" spans="1:55" x14ac:dyDescent="0.25">
      <c r="A142" s="18"/>
      <c r="B142" s="18"/>
      <c r="C142" s="18" t="s">
        <v>62</v>
      </c>
      <c r="D142" s="18"/>
      <c r="F142" s="18"/>
      <c r="G142" s="18"/>
      <c r="H142" s="8"/>
      <c r="I142" s="8"/>
      <c r="J142" s="8"/>
      <c r="K142" s="8"/>
      <c r="L142" s="8"/>
      <c r="M142" s="27"/>
      <c r="N142" s="27"/>
      <c r="O142" s="27"/>
      <c r="P142" s="27"/>
      <c r="Q142" s="27"/>
      <c r="R142" s="27"/>
      <c r="S142" s="27"/>
      <c r="T142" s="27"/>
      <c r="U142" s="27"/>
      <c r="V142" s="27"/>
      <c r="W142" s="27"/>
      <c r="X142" s="27"/>
      <c r="Y142" s="27"/>
      <c r="Z142" s="27"/>
      <c r="AA142" s="27"/>
      <c r="AB142" s="27"/>
      <c r="AC142" s="27"/>
      <c r="AD142" s="27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</row>
    <row r="143" spans="1:55" x14ac:dyDescent="0.25">
      <c r="A143" s="18"/>
      <c r="B143" s="18"/>
      <c r="C143" s="18" t="s">
        <v>52</v>
      </c>
      <c r="D143" s="18"/>
      <c r="F143" s="18"/>
      <c r="G143" s="18"/>
      <c r="H143" s="8"/>
      <c r="I143" s="8"/>
      <c r="J143" s="8"/>
      <c r="K143" s="8"/>
      <c r="L143" s="8"/>
      <c r="M143" s="27"/>
      <c r="N143" s="27"/>
      <c r="O143" s="27"/>
      <c r="P143" s="27"/>
      <c r="Q143" s="27"/>
      <c r="R143" s="27"/>
      <c r="S143" s="27"/>
      <c r="T143" s="27"/>
      <c r="U143" s="27"/>
      <c r="V143" s="27"/>
      <c r="W143" s="27"/>
      <c r="X143" s="27"/>
      <c r="Y143" s="27"/>
      <c r="Z143" s="27"/>
      <c r="AA143" s="27"/>
      <c r="AB143" s="27"/>
      <c r="AC143" s="27"/>
      <c r="AD143" s="27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</row>
    <row r="144" spans="1:55" x14ac:dyDescent="0.25">
      <c r="A144" s="18"/>
      <c r="B144" s="18"/>
      <c r="D144" s="18"/>
      <c r="F144" s="18"/>
      <c r="G144" s="18"/>
      <c r="H144" s="8"/>
      <c r="I144" s="8"/>
      <c r="J144" s="8"/>
      <c r="K144" s="8"/>
      <c r="L144" s="8"/>
      <c r="M144" s="27"/>
      <c r="N144" s="27"/>
      <c r="O144" s="27"/>
      <c r="P144" s="27"/>
      <c r="Q144" s="27"/>
      <c r="R144" s="27"/>
      <c r="S144" s="27"/>
      <c r="T144" s="27"/>
      <c r="U144" s="27"/>
      <c r="V144" s="27"/>
      <c r="W144" s="27"/>
      <c r="X144" s="27"/>
      <c r="Y144" s="27"/>
      <c r="Z144" s="27"/>
      <c r="AA144" s="27"/>
      <c r="AB144" s="27"/>
      <c r="AC144" s="27"/>
      <c r="AD144" s="27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</row>
    <row r="145" spans="1:55" x14ac:dyDescent="0.25">
      <c r="A145" s="5" t="s">
        <v>156</v>
      </c>
      <c r="B145" s="6" t="s">
        <v>155</v>
      </c>
      <c r="C145" s="6" t="s">
        <v>118</v>
      </c>
      <c r="D145" s="6" t="s">
        <v>240</v>
      </c>
      <c r="E145" s="6" t="s">
        <v>240</v>
      </c>
      <c r="F145" s="6" t="s">
        <v>6</v>
      </c>
      <c r="G145" s="6" t="s">
        <v>240</v>
      </c>
      <c r="H145" s="6" t="s">
        <v>184</v>
      </c>
      <c r="I145" s="6" t="s">
        <v>47</v>
      </c>
      <c r="O145" s="27"/>
      <c r="P145" s="27"/>
      <c r="Q145" s="27"/>
      <c r="R145" s="27"/>
      <c r="S145" s="27"/>
      <c r="T145" s="27"/>
      <c r="U145" s="27"/>
      <c r="V145" s="27"/>
      <c r="W145" s="27"/>
      <c r="X145" s="27"/>
      <c r="Y145" s="27"/>
      <c r="Z145" s="27"/>
      <c r="AA145" s="27"/>
      <c r="AB145" s="27"/>
      <c r="AC145" s="27"/>
      <c r="AD145" s="27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</row>
    <row r="146" spans="1:55" x14ac:dyDescent="0.25">
      <c r="A146" s="5"/>
      <c r="B146" s="44" t="str">
        <f>CONCATENATE("'Инвентаризация'!",ADDRESS(ROW(B145),COLUMN(B145),4,1),":",ADDRESS(ROW(B145),COLUMN(B145)+COUNTA(B145:I145)-1,4,1))</f>
        <v>'Инвентаризация'!B145:I145</v>
      </c>
      <c r="C146" s="42" t="str">
        <f t="shared" ref="C146:I146" si="15">IF(C147="","",CONCATENATE("'Инвентаризация'!",ADDRESS(ROW(C147),COLUMN(C147),4,1),":",ADDRESS(ROW(C147)+INDEX(MATCH(1=1,C147:C246="",),)-2,COLUMN(C147),4,1)))</f>
        <v>'Инвентаризация'!C147:C148</v>
      </c>
      <c r="D146" s="42" t="str">
        <f t="shared" si="15"/>
        <v/>
      </c>
      <c r="E146" s="42" t="str">
        <f t="shared" si="15"/>
        <v/>
      </c>
      <c r="F146" s="42" t="str">
        <f t="shared" si="15"/>
        <v>'Инвентаризация'!F147:F149</v>
      </c>
      <c r="G146" s="42" t="str">
        <f t="shared" si="15"/>
        <v/>
      </c>
      <c r="H146" s="42" t="str">
        <f t="shared" si="15"/>
        <v/>
      </c>
      <c r="I146" s="42" t="str">
        <f t="shared" si="15"/>
        <v/>
      </c>
      <c r="O146" s="27"/>
      <c r="P146" s="27"/>
      <c r="Q146" s="27"/>
      <c r="R146" s="27"/>
      <c r="S146" s="27"/>
      <c r="T146" s="27"/>
      <c r="U146" s="27"/>
      <c r="V146" s="27"/>
      <c r="W146" s="27"/>
      <c r="X146" s="27"/>
      <c r="Y146" s="27"/>
      <c r="Z146" s="27"/>
      <c r="AA146" s="27"/>
      <c r="AB146" s="27"/>
      <c r="AC146" s="27"/>
      <c r="AD146" s="27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</row>
    <row r="147" spans="1:55" x14ac:dyDescent="0.25">
      <c r="A147" s="8"/>
      <c r="B147" s="42"/>
      <c r="C147" s="8" t="s">
        <v>328</v>
      </c>
      <c r="E147" s="8"/>
      <c r="F147" s="18" t="s">
        <v>53</v>
      </c>
      <c r="O147" s="27"/>
      <c r="P147" s="27"/>
      <c r="Q147" s="27"/>
      <c r="R147" s="27"/>
      <c r="S147" s="27"/>
      <c r="T147" s="27"/>
      <c r="U147" s="27"/>
      <c r="V147" s="27"/>
      <c r="W147" s="27"/>
      <c r="X147" s="27"/>
      <c r="Y147" s="27"/>
      <c r="Z147" s="27"/>
      <c r="AA147" s="27"/>
      <c r="AB147" s="27"/>
      <c r="AC147" s="27"/>
      <c r="AD147" s="27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</row>
    <row r="148" spans="1:55" x14ac:dyDescent="0.25">
      <c r="A148" s="8"/>
      <c r="B148" s="8"/>
      <c r="C148" s="8" t="s">
        <v>153</v>
      </c>
      <c r="E148" s="8"/>
      <c r="F148" s="18" t="s">
        <v>210</v>
      </c>
      <c r="O148" s="27"/>
      <c r="P148" s="27"/>
      <c r="Q148" s="27"/>
      <c r="R148" s="27"/>
      <c r="S148" s="27"/>
      <c r="T148" s="27"/>
      <c r="U148" s="27"/>
      <c r="V148" s="27"/>
      <c r="W148" s="27"/>
      <c r="X148" s="27"/>
      <c r="Y148" s="27"/>
      <c r="Z148" s="27"/>
      <c r="AA148" s="27"/>
      <c r="AB148" s="27"/>
      <c r="AC148" s="27"/>
      <c r="AD148" s="27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</row>
    <row r="149" spans="1:55" x14ac:dyDescent="0.25">
      <c r="A149" s="8"/>
      <c r="B149" s="8"/>
      <c r="C149" s="8"/>
      <c r="E149" s="8"/>
      <c r="F149" s="18" t="s">
        <v>231</v>
      </c>
      <c r="O149" s="27"/>
      <c r="P149" s="27"/>
      <c r="Q149" s="27"/>
      <c r="R149" s="27"/>
      <c r="S149" s="27"/>
      <c r="T149" s="27"/>
      <c r="U149" s="27"/>
      <c r="V149" s="27"/>
      <c r="W149" s="27"/>
      <c r="X149" s="27"/>
      <c r="Y149" s="27"/>
      <c r="Z149" s="27"/>
      <c r="AA149" s="27"/>
      <c r="AB149" s="27"/>
      <c r="AC149" s="27"/>
      <c r="AD149" s="27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</row>
    <row r="150" spans="1:55" x14ac:dyDescent="0.25">
      <c r="A150" s="8"/>
      <c r="B150" s="8"/>
      <c r="C150" s="8"/>
      <c r="E150" s="8"/>
      <c r="F150" s="18"/>
      <c r="O150" s="27"/>
      <c r="P150" s="27"/>
      <c r="Q150" s="27"/>
      <c r="R150" s="27"/>
      <c r="S150" s="27"/>
      <c r="T150" s="27"/>
      <c r="U150" s="27"/>
      <c r="V150" s="27"/>
      <c r="W150" s="27"/>
      <c r="X150" s="27"/>
      <c r="Y150" s="27"/>
      <c r="Z150" s="27"/>
      <c r="AA150" s="27"/>
      <c r="AB150" s="27"/>
      <c r="AC150" s="27"/>
      <c r="AD150" s="27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</row>
    <row r="151" spans="1:55" x14ac:dyDescent="0.25">
      <c r="A151" s="20" t="s">
        <v>137</v>
      </c>
      <c r="B151" s="17" t="s">
        <v>138</v>
      </c>
      <c r="C151" s="17" t="s">
        <v>45</v>
      </c>
      <c r="D151" s="6" t="s">
        <v>240</v>
      </c>
      <c r="E151" s="6" t="s">
        <v>240</v>
      </c>
      <c r="F151" s="17" t="s">
        <v>6</v>
      </c>
      <c r="G151" s="17" t="s">
        <v>189</v>
      </c>
      <c r="H151" s="17" t="s">
        <v>188</v>
      </c>
      <c r="I151" s="17" t="s">
        <v>47</v>
      </c>
      <c r="O151" s="27"/>
      <c r="P151" s="27"/>
      <c r="Q151" s="27"/>
      <c r="R151" s="27"/>
      <c r="S151" s="27"/>
      <c r="T151" s="27"/>
      <c r="U151" s="27"/>
      <c r="V151" s="27"/>
      <c r="W151" s="27"/>
      <c r="X151" s="27"/>
      <c r="Y151" s="27"/>
      <c r="Z151" s="27"/>
      <c r="AA151" s="27"/>
      <c r="AB151" s="27"/>
      <c r="AC151" s="27"/>
      <c r="AD151" s="27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</row>
    <row r="152" spans="1:55" x14ac:dyDescent="0.25">
      <c r="A152" s="20"/>
      <c r="B152" s="44" t="str">
        <f>CONCATENATE("'Инвентаризация'!",ADDRESS(ROW(B151),COLUMN(B151),4,1),":",ADDRESS(ROW(B151),COLUMN(B151)+COUNTA(B151:I151)-1,4,1))</f>
        <v>'Инвентаризация'!B151:I151</v>
      </c>
      <c r="C152" s="42" t="str">
        <f t="shared" ref="C152:I152" si="16">IF(C153="","",CONCATENATE("'Инвентаризация'!",ADDRESS(ROW(C153),COLUMN(C153),4,1),":",ADDRESS(ROW(C153)+INDEX(MATCH(1=1,C153:C252="",),)-2,COLUMN(C153),4,1)))</f>
        <v>'Инвентаризация'!C153:C155</v>
      </c>
      <c r="D152" s="42" t="str">
        <f t="shared" si="16"/>
        <v/>
      </c>
      <c r="E152" s="42" t="str">
        <f t="shared" si="16"/>
        <v/>
      </c>
      <c r="F152" s="42" t="str">
        <f t="shared" si="16"/>
        <v>'Инвентаризация'!F153:F155</v>
      </c>
      <c r="G152" s="42" t="str">
        <f t="shared" si="16"/>
        <v/>
      </c>
      <c r="H152" s="42" t="str">
        <f t="shared" si="16"/>
        <v/>
      </c>
      <c r="I152" s="42" t="str">
        <f t="shared" si="16"/>
        <v/>
      </c>
      <c r="O152" s="27"/>
      <c r="P152" s="27"/>
      <c r="Q152" s="27"/>
      <c r="R152" s="27"/>
      <c r="S152" s="27"/>
      <c r="T152" s="27"/>
      <c r="U152" s="27"/>
      <c r="V152" s="27"/>
      <c r="W152" s="27"/>
      <c r="X152" s="27"/>
      <c r="Y152" s="27"/>
      <c r="Z152" s="27"/>
      <c r="AA152" s="27"/>
      <c r="AB152" s="27"/>
      <c r="AC152" s="27"/>
      <c r="AD152" s="27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</row>
    <row r="153" spans="1:55" x14ac:dyDescent="0.25">
      <c r="A153" s="18"/>
      <c r="B153" s="49"/>
      <c r="C153" s="18" t="s">
        <v>49</v>
      </c>
      <c r="D153" s="18"/>
      <c r="E153" s="47"/>
      <c r="F153" s="18" t="s">
        <v>53</v>
      </c>
      <c r="G153" s="19"/>
      <c r="H153" s="19"/>
      <c r="I153" s="18"/>
      <c r="J153" s="47"/>
      <c r="K153" s="8"/>
      <c r="L153" s="8"/>
      <c r="M153" s="27"/>
      <c r="N153" s="27"/>
      <c r="O153" s="27"/>
      <c r="P153" s="27"/>
      <c r="Q153" s="27"/>
      <c r="R153" s="27"/>
      <c r="S153" s="27"/>
      <c r="T153" s="27"/>
      <c r="U153" s="27"/>
      <c r="V153" s="27"/>
      <c r="W153" s="27"/>
      <c r="X153" s="27"/>
      <c r="Y153" s="27"/>
      <c r="Z153" s="27"/>
      <c r="AA153" s="27"/>
      <c r="AB153" s="27"/>
      <c r="AC153" s="27"/>
      <c r="AD153" s="27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</row>
    <row r="154" spans="1:55" x14ac:dyDescent="0.25">
      <c r="A154" s="18"/>
      <c r="B154" s="18"/>
      <c r="C154" s="18" t="s">
        <v>112</v>
      </c>
      <c r="D154" s="18"/>
      <c r="E154" s="47"/>
      <c r="F154" s="18" t="s">
        <v>210</v>
      </c>
      <c r="G154" s="30"/>
      <c r="H154" s="18"/>
      <c r="I154" s="18"/>
      <c r="J154" s="47"/>
      <c r="K154" s="8"/>
      <c r="L154" s="8"/>
      <c r="M154" s="27"/>
      <c r="N154" s="27"/>
      <c r="O154" s="27"/>
      <c r="P154" s="27"/>
      <c r="Q154" s="27"/>
      <c r="R154" s="27"/>
      <c r="S154" s="27"/>
      <c r="T154" s="27"/>
      <c r="U154" s="27"/>
      <c r="V154" s="27"/>
      <c r="W154" s="27"/>
      <c r="X154" s="27"/>
      <c r="Y154" s="27"/>
      <c r="Z154" s="27"/>
      <c r="AA154" s="27"/>
      <c r="AB154" s="27"/>
      <c r="AC154" s="27"/>
      <c r="AD154" s="27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</row>
    <row r="155" spans="1:55" x14ac:dyDescent="0.25">
      <c r="A155" s="18"/>
      <c r="B155" s="18"/>
      <c r="C155" s="18" t="s">
        <v>94</v>
      </c>
      <c r="D155" s="18"/>
      <c r="E155" s="47"/>
      <c r="F155" s="18" t="s">
        <v>231</v>
      </c>
      <c r="G155" s="30"/>
      <c r="H155" s="18"/>
      <c r="I155" s="18"/>
      <c r="J155" s="47"/>
      <c r="K155" s="8"/>
      <c r="L155" s="8"/>
      <c r="M155" s="27"/>
      <c r="N155" s="27"/>
      <c r="O155" s="27"/>
      <c r="P155" s="27"/>
      <c r="Q155" s="27"/>
      <c r="R155" s="27"/>
      <c r="S155" s="27"/>
      <c r="T155" s="27"/>
      <c r="U155" s="27"/>
      <c r="V155" s="27"/>
      <c r="W155" s="27"/>
      <c r="X155" s="27"/>
      <c r="Y155" s="27"/>
      <c r="Z155" s="27"/>
      <c r="AA155" s="27"/>
      <c r="AB155" s="27"/>
      <c r="AC155" s="27"/>
      <c r="AD155" s="27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</row>
    <row r="156" spans="1:55" x14ac:dyDescent="0.25">
      <c r="A156" s="18"/>
      <c r="B156" s="18"/>
      <c r="C156" s="18"/>
      <c r="D156" s="18"/>
      <c r="E156" s="18"/>
      <c r="F156" s="18"/>
      <c r="G156" s="18"/>
      <c r="H156" s="18"/>
      <c r="I156" s="18"/>
      <c r="J156" s="18"/>
      <c r="K156" s="8"/>
      <c r="L156" s="8"/>
      <c r="M156" s="27"/>
      <c r="N156" s="27"/>
      <c r="O156" s="27"/>
      <c r="P156" s="27"/>
      <c r="Q156" s="27"/>
      <c r="R156" s="27"/>
      <c r="S156" s="27"/>
      <c r="T156" s="27"/>
      <c r="U156" s="27"/>
      <c r="V156" s="27"/>
      <c r="W156" s="27"/>
      <c r="X156" s="27"/>
      <c r="Y156" s="27"/>
      <c r="Z156" s="27"/>
      <c r="AA156" s="27"/>
      <c r="AB156" s="27"/>
      <c r="AC156" s="27"/>
      <c r="AD156" s="27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</row>
    <row r="157" spans="1:55" ht="18.75" x14ac:dyDescent="0.25">
      <c r="A157" s="63">
        <v>4</v>
      </c>
      <c r="B157" s="64" t="s">
        <v>197</v>
      </c>
      <c r="C157" s="64"/>
      <c r="D157" s="64"/>
      <c r="E157" s="64"/>
      <c r="F157" s="64"/>
      <c r="G157" s="64"/>
      <c r="H157" s="64"/>
      <c r="I157" s="64"/>
      <c r="J157" s="18"/>
      <c r="K157" s="8"/>
      <c r="L157" s="8"/>
      <c r="M157" s="27"/>
      <c r="N157" s="27"/>
      <c r="O157" s="27"/>
      <c r="P157" s="27"/>
      <c r="Q157" s="27"/>
      <c r="R157" s="27"/>
      <c r="S157" s="27"/>
      <c r="T157" s="27"/>
      <c r="U157" s="27"/>
      <c r="V157" s="27"/>
      <c r="W157" s="27"/>
      <c r="X157" s="27"/>
      <c r="Y157" s="27"/>
      <c r="Z157" s="27"/>
      <c r="AA157" s="27"/>
      <c r="AB157" s="27"/>
      <c r="AC157" s="27"/>
      <c r="AD157" s="27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</row>
    <row r="158" spans="1:55" x14ac:dyDescent="0.25">
      <c r="A158" s="34"/>
      <c r="B158" s="34"/>
      <c r="C158" s="34">
        <v>1</v>
      </c>
      <c r="D158" s="31" t="str">
        <f>B166</f>
        <v>Детская площадка</v>
      </c>
      <c r="E158" s="47"/>
      <c r="F158" s="18"/>
      <c r="G158" s="18"/>
      <c r="H158" s="18"/>
      <c r="I158" s="18"/>
      <c r="J158" s="18"/>
      <c r="K158" s="8"/>
      <c r="L158" s="8"/>
      <c r="M158" s="27"/>
      <c r="N158" s="27"/>
      <c r="O158" s="27"/>
      <c r="P158" s="27"/>
      <c r="Q158" s="27"/>
      <c r="R158" s="27"/>
      <c r="S158" s="27"/>
      <c r="T158" s="27"/>
      <c r="U158" s="27"/>
      <c r="V158" s="27"/>
      <c r="W158" s="27"/>
      <c r="X158" s="27"/>
      <c r="Y158" s="27"/>
      <c r="Z158" s="27"/>
      <c r="AA158" s="27"/>
      <c r="AB158" s="27"/>
      <c r="AC158" s="27"/>
      <c r="AD158" s="27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</row>
    <row r="159" spans="1:55" x14ac:dyDescent="0.25">
      <c r="A159" s="34"/>
      <c r="B159" s="34"/>
      <c r="C159" s="34">
        <v>2</v>
      </c>
      <c r="D159" s="31" t="str">
        <f>B175</f>
        <v>Спортивно-игровая площадка</v>
      </c>
      <c r="E159" s="47"/>
      <c r="F159" s="18"/>
      <c r="G159" s="18"/>
      <c r="H159" s="18"/>
      <c r="I159" s="18"/>
      <c r="J159" s="18"/>
      <c r="K159" s="8"/>
      <c r="L159" s="8"/>
      <c r="M159" s="27"/>
      <c r="N159" s="27"/>
      <c r="O159" s="27"/>
      <c r="P159" s="27"/>
      <c r="Q159" s="27"/>
      <c r="R159" s="27"/>
      <c r="S159" s="27"/>
      <c r="T159" s="27"/>
      <c r="U159" s="27"/>
      <c r="V159" s="27"/>
      <c r="W159" s="27"/>
      <c r="X159" s="27"/>
      <c r="Y159" s="27"/>
      <c r="Z159" s="27"/>
      <c r="AA159" s="27"/>
      <c r="AB159" s="27"/>
      <c r="AC159" s="27"/>
      <c r="AD159" s="27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</row>
    <row r="160" spans="1:55" x14ac:dyDescent="0.25">
      <c r="A160" s="34"/>
      <c r="B160" s="34"/>
      <c r="C160" s="34">
        <v>3</v>
      </c>
      <c r="D160" s="31" t="str">
        <f>B187</f>
        <v>Спортивное оборудование</v>
      </c>
      <c r="E160" s="47"/>
      <c r="F160" s="18"/>
      <c r="G160" s="18"/>
      <c r="H160" s="18"/>
      <c r="I160" s="18"/>
      <c r="J160" s="18"/>
      <c r="K160" s="8"/>
      <c r="L160" s="8"/>
      <c r="M160" s="27"/>
      <c r="N160" s="27"/>
      <c r="O160" s="27"/>
      <c r="P160" s="27"/>
      <c r="Q160" s="27"/>
      <c r="R160" s="27"/>
      <c r="S160" s="27"/>
      <c r="T160" s="27"/>
      <c r="U160" s="27"/>
      <c r="V160" s="27"/>
      <c r="W160" s="27"/>
      <c r="X160" s="27"/>
      <c r="Y160" s="27"/>
      <c r="Z160" s="27"/>
      <c r="AA160" s="27"/>
      <c r="AB160" s="27"/>
      <c r="AC160" s="27"/>
      <c r="AD160" s="27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</row>
    <row r="161" spans="1:55" x14ac:dyDescent="0.25">
      <c r="A161" s="34"/>
      <c r="B161" s="34"/>
      <c r="C161" s="34">
        <v>4</v>
      </c>
      <c r="D161" s="31" t="str">
        <f>B195</f>
        <v>Мебель для игровых площадок</v>
      </c>
      <c r="E161" s="47"/>
      <c r="F161" s="18"/>
      <c r="G161" s="18"/>
      <c r="H161" s="18"/>
      <c r="I161" s="18"/>
      <c r="J161" s="18"/>
      <c r="K161" s="8"/>
      <c r="L161" s="8"/>
      <c r="M161" s="27"/>
      <c r="N161" s="27"/>
      <c r="O161" s="27"/>
      <c r="P161" s="27"/>
      <c r="Q161" s="27"/>
      <c r="R161" s="27"/>
      <c r="S161" s="27"/>
      <c r="T161" s="27"/>
      <c r="U161" s="27"/>
      <c r="V161" s="27"/>
      <c r="W161" s="27"/>
      <c r="X161" s="27"/>
      <c r="Y161" s="27"/>
      <c r="Z161" s="27"/>
      <c r="AA161" s="27"/>
      <c r="AB161" s="27"/>
      <c r="AC161" s="27"/>
      <c r="AD161" s="27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</row>
    <row r="162" spans="1:55" x14ac:dyDescent="0.25">
      <c r="A162" s="34"/>
      <c r="B162" s="34"/>
      <c r="C162" s="34">
        <v>5</v>
      </c>
      <c r="D162" s="31" t="str">
        <f>B207</f>
        <v>Площадка для выгула собак</v>
      </c>
      <c r="E162" s="47"/>
      <c r="F162" s="18"/>
      <c r="G162" s="18"/>
      <c r="H162" s="18"/>
      <c r="I162" s="18"/>
      <c r="J162" s="18"/>
      <c r="K162" s="8"/>
      <c r="L162" s="8"/>
      <c r="M162" s="27"/>
      <c r="N162" s="27"/>
      <c r="O162" s="27"/>
      <c r="P162" s="27"/>
      <c r="Q162" s="27"/>
      <c r="R162" s="27"/>
      <c r="S162" s="27"/>
      <c r="T162" s="27"/>
      <c r="U162" s="27"/>
      <c r="V162" s="27"/>
      <c r="W162" s="27"/>
      <c r="X162" s="27"/>
      <c r="Y162" s="27"/>
      <c r="Z162" s="27"/>
      <c r="AA162" s="27"/>
      <c r="AB162" s="27"/>
      <c r="AC162" s="27"/>
      <c r="AD162" s="27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</row>
    <row r="163" spans="1:55" x14ac:dyDescent="0.25">
      <c r="A163" s="34"/>
      <c r="B163" s="34"/>
      <c r="C163" s="34">
        <v>6</v>
      </c>
      <c r="D163" s="31" t="str">
        <f>B213</f>
        <v>Велопарковка</v>
      </c>
      <c r="E163" s="47"/>
      <c r="F163" s="18"/>
      <c r="G163" s="18"/>
      <c r="H163" s="18"/>
      <c r="I163" s="18"/>
      <c r="J163" s="18"/>
      <c r="K163" s="8"/>
      <c r="L163" s="8"/>
      <c r="M163" s="27"/>
      <c r="N163" s="27"/>
      <c r="O163" s="27"/>
      <c r="P163" s="27"/>
      <c r="Q163" s="27"/>
      <c r="R163" s="27"/>
      <c r="S163" s="27"/>
      <c r="T163" s="27"/>
      <c r="U163" s="27"/>
      <c r="V163" s="27"/>
      <c r="W163" s="27"/>
      <c r="X163" s="27"/>
      <c r="Y163" s="27"/>
      <c r="Z163" s="27"/>
      <c r="AA163" s="27"/>
      <c r="AB163" s="27"/>
      <c r="AC163" s="27"/>
      <c r="AD163" s="27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</row>
    <row r="164" spans="1:55" x14ac:dyDescent="0.25">
      <c r="A164" s="34"/>
      <c r="B164" s="34"/>
      <c r="C164" s="34">
        <v>7</v>
      </c>
      <c r="D164" s="31" t="str">
        <f>B220</f>
        <v>Контейнерная площадка</v>
      </c>
      <c r="E164" s="47"/>
      <c r="F164" s="18"/>
      <c r="G164" s="18"/>
      <c r="H164" s="18"/>
      <c r="I164" s="18"/>
      <c r="J164" s="18"/>
      <c r="K164" s="8"/>
      <c r="L164" s="8"/>
      <c r="M164" s="27"/>
      <c r="N164" s="27"/>
      <c r="O164" s="27"/>
      <c r="P164" s="27"/>
      <c r="Q164" s="27"/>
      <c r="R164" s="27"/>
      <c r="S164" s="27"/>
      <c r="T164" s="27"/>
      <c r="U164" s="27"/>
      <c r="V164" s="27"/>
      <c r="W164" s="27"/>
      <c r="X164" s="27"/>
      <c r="Y164" s="27"/>
      <c r="Z164" s="27"/>
      <c r="AA164" s="27"/>
      <c r="AB164" s="27"/>
      <c r="AC164" s="27"/>
      <c r="AD164" s="27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</row>
    <row r="165" spans="1:55" x14ac:dyDescent="0.25">
      <c r="A165" s="18"/>
      <c r="B165" s="18"/>
      <c r="C165" s="18"/>
      <c r="D165" s="34"/>
      <c r="E165" s="22"/>
      <c r="F165" s="18"/>
      <c r="G165" s="18"/>
      <c r="H165" s="18"/>
      <c r="I165" s="18"/>
      <c r="J165" s="18"/>
      <c r="K165" s="8"/>
      <c r="L165" s="8"/>
      <c r="M165" s="27"/>
      <c r="N165" s="27"/>
      <c r="O165" s="27"/>
      <c r="P165" s="27"/>
      <c r="Q165" s="27"/>
      <c r="R165" s="27"/>
      <c r="S165" s="27"/>
      <c r="T165" s="27"/>
      <c r="U165" s="27"/>
      <c r="V165" s="27"/>
      <c r="W165" s="27"/>
      <c r="X165" s="27"/>
      <c r="Y165" s="27"/>
      <c r="Z165" s="27"/>
      <c r="AA165" s="27"/>
      <c r="AB165" s="27"/>
      <c r="AC165" s="27"/>
      <c r="AD165" s="27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</row>
    <row r="166" spans="1:55" x14ac:dyDescent="0.25">
      <c r="A166" s="20" t="s">
        <v>58</v>
      </c>
      <c r="B166" s="17" t="s">
        <v>59</v>
      </c>
      <c r="C166" s="17" t="s">
        <v>45</v>
      </c>
      <c r="D166" s="17" t="s">
        <v>240</v>
      </c>
      <c r="E166" s="17" t="s">
        <v>240</v>
      </c>
      <c r="F166" s="17" t="s">
        <v>6</v>
      </c>
      <c r="G166" s="17" t="s">
        <v>240</v>
      </c>
      <c r="H166" s="21" t="s">
        <v>183</v>
      </c>
      <c r="I166" s="17" t="s">
        <v>47</v>
      </c>
      <c r="J166" s="18"/>
      <c r="K166" s="8"/>
      <c r="L166" s="8"/>
      <c r="M166" s="27"/>
      <c r="N166" s="27"/>
      <c r="O166" s="27"/>
      <c r="P166" s="27"/>
      <c r="Q166" s="27"/>
      <c r="R166" s="27"/>
      <c r="S166" s="27"/>
      <c r="T166" s="27"/>
      <c r="U166" s="27"/>
      <c r="V166" s="27"/>
      <c r="W166" s="27"/>
      <c r="X166" s="27"/>
      <c r="Y166" s="27"/>
      <c r="Z166" s="27"/>
      <c r="AA166" s="27"/>
      <c r="AB166" s="27"/>
      <c r="AC166" s="27"/>
      <c r="AD166" s="27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</row>
    <row r="167" spans="1:55" x14ac:dyDescent="0.25">
      <c r="A167" s="5"/>
      <c r="B167" s="44" t="str">
        <f>CONCATENATE("'Инвентаризация'!",ADDRESS(ROW(B166),COLUMN(B166),4,1),":",ADDRESS(ROW(B166),COLUMN(B166)+COUNTA(B166:I166)-1,4,1))</f>
        <v>'Инвентаризация'!B166:I166</v>
      </c>
      <c r="C167" s="42" t="str">
        <f t="shared" ref="C167:I167" si="17">IF(C168="","",CONCATENATE("'Инвентаризация'!",ADDRESS(ROW(C168),COLUMN(C168),4,1),":",ADDRESS(ROW(C168)+INDEX(MATCH(1=1,C168:C267="",),)-2,COLUMN(C168),4,1)))</f>
        <v>'Инвентаризация'!C168:C173</v>
      </c>
      <c r="D167" s="42" t="str">
        <f t="shared" si="17"/>
        <v/>
      </c>
      <c r="E167" s="42" t="str">
        <f t="shared" si="17"/>
        <v/>
      </c>
      <c r="F167" s="42" t="str">
        <f t="shared" si="17"/>
        <v>'Инвентаризация'!F168:F170</v>
      </c>
      <c r="G167" s="42" t="str">
        <f t="shared" si="17"/>
        <v/>
      </c>
      <c r="H167" s="42" t="str">
        <f t="shared" si="17"/>
        <v/>
      </c>
      <c r="I167" s="42" t="str">
        <f t="shared" si="17"/>
        <v/>
      </c>
      <c r="J167" s="8"/>
      <c r="K167" s="8"/>
      <c r="L167" s="8"/>
      <c r="M167" s="27"/>
      <c r="N167" s="27"/>
      <c r="O167" s="27"/>
      <c r="P167" s="27"/>
      <c r="Q167" s="27"/>
      <c r="R167" s="27"/>
      <c r="S167" s="27"/>
      <c r="T167" s="27"/>
      <c r="U167" s="27"/>
      <c r="V167" s="27"/>
      <c r="W167" s="27"/>
      <c r="X167" s="27"/>
      <c r="Y167" s="27"/>
      <c r="Z167" s="27"/>
      <c r="AA167" s="27"/>
      <c r="AB167" s="27"/>
      <c r="AC167" s="27"/>
      <c r="AD167" s="27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</row>
    <row r="168" spans="1:55" x14ac:dyDescent="0.25">
      <c r="A168" s="10"/>
      <c r="B168" s="42"/>
      <c r="C168" s="8" t="s">
        <v>215</v>
      </c>
      <c r="D168" s="8"/>
      <c r="F168" s="8" t="s">
        <v>53</v>
      </c>
      <c r="G168" s="18"/>
      <c r="H168" s="9"/>
      <c r="I168" s="8"/>
      <c r="J168" s="8"/>
      <c r="K168" s="8"/>
      <c r="L168" s="8"/>
      <c r="M168" s="27"/>
      <c r="N168" s="27"/>
      <c r="O168" s="27"/>
      <c r="P168" s="27"/>
      <c r="Q168" s="27"/>
      <c r="R168" s="27"/>
      <c r="S168" s="27"/>
      <c r="T168" s="27"/>
      <c r="U168" s="27"/>
      <c r="V168" s="27"/>
      <c r="W168" s="27"/>
      <c r="X168" s="27"/>
      <c r="Y168" s="27"/>
      <c r="Z168" s="27"/>
      <c r="AA168" s="27"/>
      <c r="AB168" s="27"/>
      <c r="AC168" s="27"/>
      <c r="AD168" s="27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</row>
    <row r="169" spans="1:55" x14ac:dyDescent="0.25">
      <c r="A169" s="10"/>
      <c r="B169" s="8"/>
      <c r="C169" s="8" t="s">
        <v>216</v>
      </c>
      <c r="D169" s="8"/>
      <c r="F169" s="8" t="s">
        <v>210</v>
      </c>
      <c r="G169" s="8"/>
      <c r="H169" s="27"/>
      <c r="I169" s="8"/>
      <c r="J169" s="8"/>
      <c r="K169" s="8"/>
      <c r="L169" s="8"/>
      <c r="M169" s="27"/>
      <c r="N169" s="27"/>
      <c r="O169" s="27"/>
      <c r="P169" s="27"/>
      <c r="Q169" s="27"/>
      <c r="R169" s="27"/>
      <c r="S169" s="27"/>
      <c r="T169" s="27"/>
      <c r="U169" s="27"/>
      <c r="V169" s="27"/>
      <c r="W169" s="27"/>
      <c r="X169" s="27"/>
      <c r="Y169" s="27"/>
      <c r="Z169" s="27"/>
      <c r="AA169" s="27"/>
      <c r="AB169" s="27"/>
      <c r="AC169" s="27"/>
      <c r="AD169" s="27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</row>
    <row r="170" spans="1:55" x14ac:dyDescent="0.25">
      <c r="A170" s="10"/>
      <c r="B170" s="8"/>
      <c r="C170" s="8" t="s">
        <v>214</v>
      </c>
      <c r="D170" s="8"/>
      <c r="F170" s="8" t="s">
        <v>209</v>
      </c>
      <c r="G170" s="8"/>
      <c r="H170" s="27"/>
      <c r="I170" s="8"/>
      <c r="J170" s="8"/>
      <c r="K170" s="8"/>
      <c r="L170" s="8"/>
      <c r="M170" s="27"/>
      <c r="N170" s="27"/>
      <c r="O170" s="27"/>
      <c r="P170" s="27"/>
      <c r="Q170" s="27"/>
      <c r="R170" s="27"/>
      <c r="S170" s="27"/>
      <c r="T170" s="27"/>
      <c r="U170" s="27"/>
      <c r="V170" s="27"/>
      <c r="W170" s="27"/>
      <c r="X170" s="27"/>
      <c r="Y170" s="27"/>
      <c r="Z170" s="27"/>
      <c r="AA170" s="27"/>
      <c r="AB170" s="27"/>
      <c r="AC170" s="27"/>
      <c r="AD170" s="27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</row>
    <row r="171" spans="1:55" x14ac:dyDescent="0.25">
      <c r="A171" s="10"/>
      <c r="B171" s="8"/>
      <c r="C171" s="8" t="s">
        <v>217</v>
      </c>
      <c r="D171" s="8"/>
      <c r="F171" s="8"/>
      <c r="G171" s="8"/>
      <c r="H171" s="27"/>
      <c r="I171" s="8"/>
      <c r="J171" s="8"/>
      <c r="K171" s="8"/>
      <c r="L171" s="8"/>
      <c r="M171" s="27"/>
      <c r="N171" s="27"/>
      <c r="O171" s="27"/>
      <c r="P171" s="27"/>
      <c r="Q171" s="27"/>
      <c r="R171" s="27"/>
      <c r="S171" s="27"/>
      <c r="T171" s="27"/>
      <c r="U171" s="27"/>
      <c r="V171" s="27"/>
      <c r="W171" s="27"/>
      <c r="X171" s="27"/>
      <c r="Y171" s="27"/>
      <c r="Z171" s="27"/>
      <c r="AA171" s="27"/>
      <c r="AB171" s="27"/>
      <c r="AC171" s="27"/>
      <c r="AD171" s="27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</row>
    <row r="172" spans="1:55" x14ac:dyDescent="0.25">
      <c r="A172" s="10"/>
      <c r="B172" s="8"/>
      <c r="C172" s="8" t="s">
        <v>218</v>
      </c>
      <c r="D172" s="8"/>
      <c r="F172" s="8"/>
      <c r="G172" s="8"/>
      <c r="H172" s="27"/>
      <c r="I172" s="8"/>
      <c r="J172" s="8"/>
      <c r="K172" s="8"/>
      <c r="L172" s="8"/>
      <c r="M172" s="27"/>
      <c r="N172" s="27"/>
      <c r="O172" s="27"/>
      <c r="P172" s="27"/>
      <c r="Q172" s="27"/>
      <c r="R172" s="27"/>
      <c r="S172" s="27"/>
      <c r="T172" s="27"/>
      <c r="U172" s="27"/>
      <c r="V172" s="27"/>
      <c r="W172" s="27"/>
      <c r="X172" s="27"/>
      <c r="Y172" s="27"/>
      <c r="Z172" s="27"/>
      <c r="AA172" s="27"/>
      <c r="AB172" s="27"/>
      <c r="AC172" s="27"/>
      <c r="AD172" s="27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</row>
    <row r="173" spans="1:55" x14ac:dyDescent="0.25">
      <c r="A173" s="10"/>
      <c r="B173" s="8"/>
      <c r="C173" s="8" t="s">
        <v>52</v>
      </c>
      <c r="D173" s="8"/>
      <c r="F173" s="8"/>
      <c r="G173" s="8"/>
      <c r="H173" s="27"/>
      <c r="I173" s="8"/>
      <c r="J173" s="8"/>
      <c r="K173" s="8"/>
      <c r="L173" s="8"/>
      <c r="M173" s="27"/>
      <c r="N173" s="27"/>
      <c r="O173" s="27"/>
      <c r="P173" s="27"/>
      <c r="Q173" s="27"/>
      <c r="R173" s="27"/>
      <c r="S173" s="27"/>
      <c r="T173" s="27"/>
      <c r="U173" s="27"/>
      <c r="V173" s="27"/>
      <c r="W173" s="27"/>
      <c r="X173" s="27"/>
      <c r="Y173" s="27"/>
      <c r="Z173" s="27"/>
      <c r="AA173" s="27"/>
      <c r="AB173" s="27"/>
      <c r="AC173" s="27"/>
      <c r="AD173" s="27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</row>
    <row r="174" spans="1:55" x14ac:dyDescent="0.25">
      <c r="A174" s="10"/>
      <c r="B174" s="8"/>
      <c r="D174" s="8"/>
      <c r="F174" s="8"/>
      <c r="G174" s="8"/>
      <c r="H174" s="27"/>
      <c r="I174" s="8"/>
      <c r="J174" s="8"/>
      <c r="K174" s="8"/>
      <c r="L174" s="8"/>
      <c r="M174" s="27"/>
      <c r="N174" s="27"/>
      <c r="O174" s="27"/>
      <c r="P174" s="27"/>
      <c r="Q174" s="27"/>
      <c r="R174" s="27"/>
      <c r="S174" s="27"/>
      <c r="T174" s="27"/>
      <c r="U174" s="27"/>
      <c r="V174" s="27"/>
      <c r="W174" s="27"/>
      <c r="X174" s="27"/>
      <c r="Y174" s="27"/>
      <c r="Z174" s="27"/>
      <c r="AA174" s="27"/>
      <c r="AB174" s="27"/>
      <c r="AC174" s="27"/>
      <c r="AD174" s="27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</row>
    <row r="175" spans="1:55" x14ac:dyDescent="0.25">
      <c r="A175" s="5" t="s">
        <v>69</v>
      </c>
      <c r="B175" s="6" t="s">
        <v>205</v>
      </c>
      <c r="C175" s="7" t="s">
        <v>70</v>
      </c>
      <c r="D175" s="6" t="s">
        <v>45</v>
      </c>
      <c r="E175" s="6" t="s">
        <v>71</v>
      </c>
      <c r="F175" s="6" t="s">
        <v>6</v>
      </c>
      <c r="G175" s="6" t="s">
        <v>240</v>
      </c>
      <c r="H175" s="7" t="s">
        <v>183</v>
      </c>
      <c r="I175" s="6" t="s">
        <v>47</v>
      </c>
      <c r="J175" s="8"/>
      <c r="K175" s="8"/>
      <c r="L175" s="8"/>
      <c r="M175" s="27"/>
      <c r="N175" s="27"/>
      <c r="O175" s="27"/>
      <c r="P175" s="27"/>
      <c r="Q175" s="27"/>
      <c r="R175" s="27"/>
      <c r="S175" s="27"/>
      <c r="T175" s="27"/>
      <c r="U175" s="27"/>
      <c r="V175" s="27"/>
      <c r="W175" s="27"/>
      <c r="X175" s="27"/>
      <c r="Y175" s="27"/>
      <c r="Z175" s="27"/>
      <c r="AA175" s="27"/>
      <c r="AB175" s="27"/>
      <c r="AC175" s="27"/>
      <c r="AD175" s="27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</row>
    <row r="176" spans="1:55" x14ac:dyDescent="0.25">
      <c r="A176" s="5"/>
      <c r="B176" s="44" t="str">
        <f>CONCATENATE("'Инвентаризация'!",ADDRESS(ROW(B175),COLUMN(B175),4,1),":",ADDRESS(ROW(B175),COLUMN(B175)+COUNTA(B175:I175)-1,4,1))</f>
        <v>'Инвентаризация'!B175:I175</v>
      </c>
      <c r="C176" s="42" t="str">
        <f t="shared" ref="C176:I176" si="18">IF(C177="","",CONCATENATE("'Инвентаризация'!",ADDRESS(ROW(C177),COLUMN(C177),4,1),":",ADDRESS(ROW(C177)+INDEX(MATCH(1=1,C177:C276="",),)-2,COLUMN(C177),4,1)))</f>
        <v>'Инвентаризация'!C177:C183</v>
      </c>
      <c r="D176" s="42" t="str">
        <f t="shared" si="18"/>
        <v>'Инвентаризация'!D177:D185</v>
      </c>
      <c r="E176" s="42" t="str">
        <f t="shared" si="18"/>
        <v>'Инвентаризация'!E177:E179</v>
      </c>
      <c r="F176" s="42" t="str">
        <f t="shared" si="18"/>
        <v>'Инвентаризация'!F177:F183</v>
      </c>
      <c r="G176" s="42" t="str">
        <f t="shared" si="18"/>
        <v/>
      </c>
      <c r="H176" s="42" t="str">
        <f t="shared" si="18"/>
        <v/>
      </c>
      <c r="I176" s="42" t="str">
        <f t="shared" si="18"/>
        <v/>
      </c>
      <c r="J176" s="8"/>
      <c r="K176" s="8"/>
      <c r="L176" s="8"/>
      <c r="M176" s="27"/>
      <c r="N176" s="27"/>
      <c r="O176" s="27"/>
      <c r="P176" s="27"/>
      <c r="Q176" s="27"/>
      <c r="R176" s="27"/>
      <c r="S176" s="27"/>
      <c r="T176" s="27"/>
      <c r="U176" s="27"/>
      <c r="V176" s="27"/>
      <c r="W176" s="27"/>
      <c r="X176" s="27"/>
      <c r="Y176" s="27"/>
      <c r="Z176" s="27"/>
      <c r="AA176" s="27"/>
      <c r="AB176" s="27"/>
      <c r="AC176" s="27"/>
      <c r="AD176" s="27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</row>
    <row r="177" spans="1:55" x14ac:dyDescent="0.25">
      <c r="A177" s="10"/>
      <c r="B177" s="42"/>
      <c r="C177" s="8" t="s">
        <v>72</v>
      </c>
      <c r="D177" s="8" t="s">
        <v>61</v>
      </c>
      <c r="E177" s="8" t="s">
        <v>78</v>
      </c>
      <c r="F177" s="8" t="s">
        <v>53</v>
      </c>
      <c r="H177" s="9"/>
      <c r="J177" s="8"/>
      <c r="K177" s="8"/>
      <c r="L177" s="8"/>
      <c r="M177" s="27"/>
      <c r="N177" s="27"/>
      <c r="O177" s="27"/>
      <c r="P177" s="27"/>
      <c r="Q177" s="27"/>
      <c r="R177" s="27"/>
      <c r="S177" s="27"/>
      <c r="T177" s="27"/>
      <c r="U177" s="27"/>
      <c r="V177" s="27"/>
      <c r="W177" s="27"/>
      <c r="X177" s="27"/>
      <c r="Y177" s="27"/>
      <c r="Z177" s="27"/>
      <c r="AA177" s="27"/>
      <c r="AB177" s="27"/>
      <c r="AC177" s="27"/>
      <c r="AD177" s="27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</row>
    <row r="178" spans="1:55" x14ac:dyDescent="0.25">
      <c r="A178" s="10"/>
      <c r="B178" s="8"/>
      <c r="C178" s="8" t="s">
        <v>73</v>
      </c>
      <c r="D178" s="8" t="s">
        <v>215</v>
      </c>
      <c r="E178" s="8" t="s">
        <v>219</v>
      </c>
      <c r="F178" s="8" t="s">
        <v>223</v>
      </c>
      <c r="H178" s="8"/>
      <c r="J178" s="8"/>
      <c r="K178" s="8"/>
      <c r="L178" s="8"/>
      <c r="M178" s="27"/>
      <c r="N178" s="27"/>
      <c r="O178" s="27"/>
      <c r="P178" s="27"/>
      <c r="Q178" s="27"/>
      <c r="R178" s="27"/>
      <c r="S178" s="27"/>
      <c r="T178" s="27"/>
      <c r="U178" s="27"/>
      <c r="V178" s="27"/>
      <c r="W178" s="27"/>
      <c r="X178" s="27"/>
      <c r="Y178" s="27"/>
      <c r="Z178" s="27"/>
      <c r="AA178" s="27"/>
      <c r="AB178" s="27"/>
      <c r="AC178" s="27"/>
      <c r="AD178" s="27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</row>
    <row r="179" spans="1:55" x14ac:dyDescent="0.25">
      <c r="A179" s="23"/>
      <c r="B179" s="8"/>
      <c r="C179" s="8" t="s">
        <v>74</v>
      </c>
      <c r="D179" s="8" t="s">
        <v>216</v>
      </c>
      <c r="E179" s="8" t="s">
        <v>79</v>
      </c>
      <c r="F179" s="8" t="s">
        <v>224</v>
      </c>
      <c r="H179" s="8"/>
      <c r="J179" s="8"/>
      <c r="K179" s="8"/>
      <c r="L179" s="8"/>
      <c r="M179" s="27"/>
      <c r="N179" s="27"/>
      <c r="O179" s="27"/>
      <c r="P179" s="27"/>
      <c r="Q179" s="27"/>
      <c r="R179" s="27"/>
      <c r="S179" s="27"/>
      <c r="T179" s="27"/>
      <c r="U179" s="27"/>
      <c r="V179" s="27"/>
      <c r="W179" s="27"/>
      <c r="X179" s="27"/>
      <c r="Y179" s="27"/>
      <c r="Z179" s="27"/>
      <c r="AA179" s="27"/>
      <c r="AB179" s="27"/>
      <c r="AC179" s="27"/>
      <c r="AD179" s="27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</row>
    <row r="180" spans="1:55" x14ac:dyDescent="0.25">
      <c r="A180" s="23"/>
      <c r="B180" s="8"/>
      <c r="C180" s="8" t="s">
        <v>75</v>
      </c>
      <c r="D180" s="8" t="s">
        <v>171</v>
      </c>
      <c r="E180" s="8"/>
      <c r="F180" s="8" t="s">
        <v>220</v>
      </c>
      <c r="H180" s="8"/>
      <c r="J180" s="8"/>
      <c r="K180" s="8"/>
      <c r="L180" s="8"/>
      <c r="M180" s="27"/>
      <c r="N180" s="27"/>
      <c r="O180" s="27"/>
      <c r="P180" s="27"/>
      <c r="Q180" s="27"/>
      <c r="R180" s="27"/>
      <c r="S180" s="27"/>
      <c r="T180" s="27"/>
      <c r="U180" s="27"/>
      <c r="V180" s="27"/>
      <c r="W180" s="27"/>
      <c r="X180" s="27"/>
      <c r="Y180" s="27"/>
      <c r="Z180" s="27"/>
      <c r="AA180" s="27"/>
      <c r="AB180" s="27"/>
      <c r="AC180" s="27"/>
      <c r="AD180" s="27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</row>
    <row r="181" spans="1:55" x14ac:dyDescent="0.25">
      <c r="A181" s="23"/>
      <c r="B181" s="8"/>
      <c r="C181" s="8" t="s">
        <v>76</v>
      </c>
      <c r="D181" s="8" t="s">
        <v>214</v>
      </c>
      <c r="E181" s="8"/>
      <c r="F181" s="8" t="s">
        <v>221</v>
      </c>
      <c r="H181" s="8"/>
      <c r="J181" s="8"/>
      <c r="K181" s="8"/>
      <c r="L181" s="8"/>
      <c r="M181" s="27"/>
      <c r="N181" s="27"/>
      <c r="O181" s="27"/>
      <c r="P181" s="27"/>
      <c r="Q181" s="27"/>
      <c r="R181" s="27"/>
      <c r="S181" s="27"/>
      <c r="T181" s="27"/>
      <c r="U181" s="27"/>
      <c r="V181" s="27"/>
      <c r="W181" s="27"/>
      <c r="X181" s="27"/>
      <c r="Y181" s="27"/>
      <c r="Z181" s="27"/>
      <c r="AA181" s="27"/>
      <c r="AB181" s="27"/>
      <c r="AC181" s="27"/>
      <c r="AD181" s="27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</row>
    <row r="182" spans="1:55" x14ac:dyDescent="0.25">
      <c r="A182" s="23"/>
      <c r="B182" s="8"/>
      <c r="C182" s="8" t="s">
        <v>77</v>
      </c>
      <c r="D182" s="8" t="s">
        <v>217</v>
      </c>
      <c r="E182" s="8"/>
      <c r="F182" s="8" t="s">
        <v>222</v>
      </c>
      <c r="H182" s="8"/>
      <c r="J182" s="8"/>
      <c r="K182" s="8"/>
      <c r="L182" s="8"/>
      <c r="M182" s="27"/>
      <c r="N182" s="27"/>
      <c r="O182" s="27"/>
      <c r="P182" s="27"/>
      <c r="Q182" s="27"/>
      <c r="R182" s="27"/>
      <c r="S182" s="27"/>
      <c r="T182" s="27"/>
      <c r="U182" s="27"/>
      <c r="V182" s="27"/>
      <c r="W182" s="27"/>
      <c r="X182" s="27"/>
      <c r="Y182" s="27"/>
      <c r="Z182" s="27"/>
      <c r="AA182" s="27"/>
      <c r="AB182" s="27"/>
      <c r="AC182" s="27"/>
      <c r="AD182" s="27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</row>
    <row r="183" spans="1:55" x14ac:dyDescent="0.25">
      <c r="A183" s="23"/>
      <c r="B183" s="8"/>
      <c r="C183" s="8" t="s">
        <v>23</v>
      </c>
      <c r="D183" s="8" t="s">
        <v>218</v>
      </c>
      <c r="E183" s="8"/>
      <c r="F183" s="8" t="s">
        <v>225</v>
      </c>
      <c r="H183" s="8"/>
      <c r="J183" s="8"/>
      <c r="K183" s="8"/>
      <c r="L183" s="8"/>
      <c r="M183" s="27"/>
      <c r="N183" s="27"/>
      <c r="O183" s="27"/>
      <c r="P183" s="27"/>
      <c r="Q183" s="27"/>
      <c r="R183" s="27"/>
      <c r="S183" s="27"/>
      <c r="T183" s="27"/>
      <c r="U183" s="27"/>
      <c r="V183" s="27"/>
      <c r="W183" s="27"/>
      <c r="X183" s="27"/>
      <c r="Y183" s="27"/>
      <c r="Z183" s="27"/>
      <c r="AA183" s="27"/>
      <c r="AB183" s="27"/>
      <c r="AC183" s="27"/>
      <c r="AD183" s="27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</row>
    <row r="184" spans="1:55" x14ac:dyDescent="0.25">
      <c r="A184" s="23"/>
      <c r="B184" s="18"/>
      <c r="C184" s="8"/>
      <c r="D184" s="8" t="s">
        <v>52</v>
      </c>
      <c r="E184" s="8"/>
      <c r="F184" s="8"/>
      <c r="H184" s="8"/>
      <c r="I184" s="8"/>
      <c r="J184" s="8"/>
      <c r="K184" s="8"/>
      <c r="L184" s="8"/>
      <c r="M184" s="27"/>
      <c r="N184" s="27"/>
      <c r="O184" s="27"/>
      <c r="P184" s="27"/>
      <c r="Q184" s="27"/>
      <c r="R184" s="27"/>
      <c r="S184" s="27"/>
      <c r="T184" s="27"/>
      <c r="U184" s="27"/>
      <c r="V184" s="27"/>
      <c r="W184" s="27"/>
      <c r="X184" s="27"/>
      <c r="Y184" s="27"/>
      <c r="Z184" s="27"/>
      <c r="AA184" s="27"/>
      <c r="AB184" s="27"/>
      <c r="AC184" s="27"/>
      <c r="AD184" s="27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</row>
    <row r="185" spans="1:55" x14ac:dyDescent="0.25">
      <c r="A185" s="23"/>
      <c r="B185" s="18"/>
      <c r="C185" s="8"/>
      <c r="D185" s="8" t="s">
        <v>112</v>
      </c>
      <c r="E185" s="8"/>
      <c r="F185" s="8"/>
      <c r="H185" s="8"/>
      <c r="I185" s="8"/>
      <c r="J185" s="8"/>
      <c r="K185" s="8"/>
      <c r="L185" s="8"/>
      <c r="M185" s="27"/>
      <c r="N185" s="27"/>
      <c r="O185" s="27"/>
      <c r="P185" s="27"/>
      <c r="Q185" s="27"/>
      <c r="R185" s="27"/>
      <c r="S185" s="27"/>
      <c r="T185" s="27"/>
      <c r="U185" s="27"/>
      <c r="V185" s="27"/>
      <c r="W185" s="27"/>
      <c r="X185" s="27"/>
      <c r="Y185" s="27"/>
      <c r="Z185" s="27"/>
      <c r="AA185" s="27"/>
      <c r="AB185" s="27"/>
      <c r="AC185" s="27"/>
      <c r="AD185" s="27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</row>
    <row r="186" spans="1:55" x14ac:dyDescent="0.25">
      <c r="A186" s="23"/>
      <c r="B186" s="18"/>
      <c r="C186" s="8"/>
      <c r="D186" s="8"/>
      <c r="E186" s="8"/>
      <c r="F186" s="8"/>
      <c r="H186" s="8"/>
      <c r="I186" s="8"/>
      <c r="J186" s="8"/>
      <c r="K186" s="8"/>
      <c r="L186" s="8"/>
      <c r="M186" s="27"/>
      <c r="N186" s="27"/>
      <c r="O186" s="27"/>
      <c r="P186" s="27"/>
      <c r="Q186" s="27"/>
      <c r="R186" s="27"/>
      <c r="S186" s="27"/>
      <c r="T186" s="27"/>
      <c r="U186" s="27"/>
      <c r="V186" s="27"/>
      <c r="W186" s="27"/>
      <c r="X186" s="27"/>
      <c r="Y186" s="27"/>
      <c r="Z186" s="27"/>
      <c r="AA186" s="27"/>
      <c r="AB186" s="27"/>
      <c r="AC186" s="27"/>
      <c r="AD186" s="27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</row>
    <row r="187" spans="1:55" x14ac:dyDescent="0.25">
      <c r="A187" s="5" t="s">
        <v>126</v>
      </c>
      <c r="B187" s="17" t="s">
        <v>236</v>
      </c>
      <c r="C187" s="6" t="s">
        <v>1</v>
      </c>
      <c r="D187" s="6" t="s">
        <v>240</v>
      </c>
      <c r="E187" s="6" t="s">
        <v>240</v>
      </c>
      <c r="F187" s="6" t="s">
        <v>6</v>
      </c>
      <c r="G187" s="6" t="s">
        <v>240</v>
      </c>
      <c r="H187" s="6" t="s">
        <v>240</v>
      </c>
      <c r="I187" s="6" t="s">
        <v>47</v>
      </c>
      <c r="J187" s="8"/>
      <c r="K187" s="8"/>
      <c r="L187" s="8"/>
      <c r="M187" s="27"/>
      <c r="N187" s="27"/>
      <c r="O187" s="27"/>
      <c r="P187" s="27"/>
      <c r="Q187" s="27"/>
      <c r="R187" s="27"/>
      <c r="S187" s="27"/>
      <c r="T187" s="27"/>
      <c r="U187" s="27"/>
      <c r="V187" s="27"/>
      <c r="W187" s="27"/>
      <c r="X187" s="27"/>
      <c r="Y187" s="27"/>
      <c r="Z187" s="27"/>
      <c r="AA187" s="27"/>
      <c r="AB187" s="27"/>
      <c r="AC187" s="27"/>
      <c r="AD187" s="27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</row>
    <row r="188" spans="1:55" x14ac:dyDescent="0.25">
      <c r="A188" s="5"/>
      <c r="B188" s="139" t="str">
        <f>CONCATENATE("'Инвентаризация'!",ADDRESS(ROW(B187),COLUMN(B187),4,1),":",ADDRESS(ROW(B187),COLUMN(B187)+COUNTA(B187:I187)-1,4,1))</f>
        <v>'Инвентаризация'!B187:I187</v>
      </c>
      <c r="C188" s="42" t="str">
        <f t="shared" ref="C188:I188" si="19">IF(C189="","",CONCATENATE("'Инвентаризация'!",ADDRESS(ROW(C189),COLUMN(C189),4,1),":",ADDRESS(ROW(C189)+INDEX(MATCH(1=1,C189:C288="",),)-2,COLUMN(C189),4,1)))</f>
        <v>'Инвентаризация'!C189:C193</v>
      </c>
      <c r="D188" s="42" t="str">
        <f t="shared" si="19"/>
        <v/>
      </c>
      <c r="E188" s="42" t="str">
        <f t="shared" si="19"/>
        <v/>
      </c>
      <c r="F188" s="42" t="str">
        <f t="shared" si="19"/>
        <v>'Инвентаризация'!F189:F191</v>
      </c>
      <c r="G188" s="42" t="str">
        <f t="shared" si="19"/>
        <v/>
      </c>
      <c r="H188" s="42" t="str">
        <f t="shared" si="19"/>
        <v/>
      </c>
      <c r="I188" s="42" t="str">
        <f t="shared" si="19"/>
        <v/>
      </c>
      <c r="J188" s="8"/>
      <c r="K188" s="8"/>
      <c r="L188" s="8"/>
      <c r="M188" s="27"/>
      <c r="N188" s="27"/>
      <c r="O188" s="27"/>
      <c r="P188" s="27"/>
      <c r="Q188" s="27"/>
      <c r="R188" s="27"/>
      <c r="S188" s="27"/>
      <c r="T188" s="27"/>
      <c r="U188" s="27"/>
      <c r="V188" s="27"/>
      <c r="W188" s="27"/>
      <c r="X188" s="27"/>
      <c r="Y188" s="27"/>
      <c r="Z188" s="27"/>
      <c r="AA188" s="27"/>
      <c r="AB188" s="27"/>
      <c r="AC188" s="27"/>
      <c r="AD188" s="27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</row>
    <row r="189" spans="1:55" x14ac:dyDescent="0.25">
      <c r="A189" s="8"/>
      <c r="B189" s="49"/>
      <c r="C189" s="8" t="s">
        <v>127</v>
      </c>
      <c r="E189" s="8"/>
      <c r="F189" s="8" t="s">
        <v>53</v>
      </c>
      <c r="G189" s="8"/>
      <c r="H189" s="8"/>
      <c r="I189" s="8"/>
      <c r="J189" s="8"/>
      <c r="K189" s="8"/>
      <c r="L189" s="8"/>
      <c r="M189" s="27"/>
      <c r="N189" s="27"/>
      <c r="O189" s="27"/>
      <c r="P189" s="27"/>
      <c r="Q189" s="27"/>
      <c r="R189" s="27"/>
      <c r="S189" s="27"/>
      <c r="T189" s="27"/>
      <c r="U189" s="27"/>
      <c r="V189" s="27"/>
      <c r="W189" s="27"/>
      <c r="X189" s="27"/>
      <c r="Y189" s="27"/>
      <c r="Z189" s="27"/>
      <c r="AA189" s="27"/>
      <c r="AB189" s="27"/>
      <c r="AC189" s="27"/>
      <c r="AD189" s="27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</row>
    <row r="190" spans="1:55" x14ac:dyDescent="0.25">
      <c r="A190" s="8"/>
      <c r="B190" s="18"/>
      <c r="C190" s="8" t="s">
        <v>128</v>
      </c>
      <c r="E190" s="8"/>
      <c r="F190" s="8" t="s">
        <v>210</v>
      </c>
      <c r="G190" s="8"/>
      <c r="H190" s="8"/>
      <c r="I190" s="8"/>
      <c r="J190" s="8"/>
      <c r="K190" s="8"/>
      <c r="L190" s="8"/>
      <c r="M190" s="27"/>
      <c r="N190" s="27"/>
      <c r="O190" s="27"/>
      <c r="P190" s="27"/>
      <c r="Q190" s="27"/>
      <c r="R190" s="27"/>
      <c r="S190" s="27"/>
      <c r="T190" s="27"/>
      <c r="U190" s="27"/>
      <c r="V190" s="27"/>
      <c r="W190" s="27"/>
      <c r="X190" s="27"/>
      <c r="Y190" s="27"/>
      <c r="Z190" s="27"/>
      <c r="AA190" s="27"/>
      <c r="AB190" s="27"/>
      <c r="AC190" s="27"/>
      <c r="AD190" s="27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  <c r="BC190" s="3"/>
    </row>
    <row r="191" spans="1:55" x14ac:dyDescent="0.25">
      <c r="A191" s="8"/>
      <c r="B191" s="18"/>
      <c r="C191" s="8" t="s">
        <v>129</v>
      </c>
      <c r="E191" s="8"/>
      <c r="F191" s="8" t="s">
        <v>231</v>
      </c>
      <c r="G191" s="8"/>
      <c r="H191" s="8"/>
      <c r="I191" s="8"/>
      <c r="J191" s="8"/>
      <c r="K191" s="8"/>
      <c r="L191" s="8"/>
      <c r="M191" s="27"/>
      <c r="N191" s="27"/>
      <c r="O191" s="27"/>
      <c r="P191" s="27"/>
      <c r="Q191" s="27"/>
      <c r="R191" s="27"/>
      <c r="S191" s="27"/>
      <c r="T191" s="27"/>
      <c r="U191" s="27"/>
      <c r="V191" s="27"/>
      <c r="W191" s="27"/>
      <c r="X191" s="27"/>
      <c r="Y191" s="27"/>
      <c r="Z191" s="27"/>
      <c r="AA191" s="27"/>
      <c r="AB191" s="27"/>
      <c r="AC191" s="27"/>
      <c r="AD191" s="27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  <c r="AZ191" s="3"/>
      <c r="BA191" s="3"/>
      <c r="BB191" s="3"/>
      <c r="BC191" s="3"/>
    </row>
    <row r="192" spans="1:55" x14ac:dyDescent="0.25">
      <c r="A192" s="8"/>
      <c r="B192" s="18"/>
      <c r="C192" s="8" t="s">
        <v>130</v>
      </c>
      <c r="E192" s="8"/>
      <c r="G192" s="8"/>
      <c r="H192" s="8"/>
      <c r="I192" s="8"/>
      <c r="J192" s="8"/>
      <c r="K192" s="8"/>
      <c r="L192" s="8"/>
      <c r="M192" s="27"/>
      <c r="N192" s="27"/>
      <c r="O192" s="27"/>
      <c r="P192" s="27"/>
      <c r="Q192" s="27"/>
      <c r="R192" s="27"/>
      <c r="S192" s="27"/>
      <c r="T192" s="27"/>
      <c r="U192" s="27"/>
      <c r="V192" s="27"/>
      <c r="W192" s="27"/>
      <c r="X192" s="27"/>
      <c r="Y192" s="27"/>
      <c r="Z192" s="27"/>
      <c r="AA192" s="27"/>
      <c r="AB192" s="27"/>
      <c r="AC192" s="27"/>
      <c r="AD192" s="27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  <c r="BB192" s="3"/>
      <c r="BC192" s="3"/>
    </row>
    <row r="193" spans="1:55" x14ac:dyDescent="0.25">
      <c r="A193" s="8"/>
      <c r="B193" s="18"/>
      <c r="C193" s="8" t="s">
        <v>23</v>
      </c>
      <c r="E193" s="8"/>
      <c r="F193" s="8"/>
      <c r="G193" s="8"/>
      <c r="H193" s="8"/>
      <c r="I193" s="8"/>
      <c r="J193" s="8"/>
      <c r="K193" s="8"/>
      <c r="L193" s="8"/>
      <c r="M193" s="27"/>
      <c r="N193" s="27"/>
      <c r="O193" s="27"/>
      <c r="P193" s="27"/>
      <c r="Q193" s="27"/>
      <c r="R193" s="27"/>
      <c r="S193" s="27"/>
      <c r="T193" s="27"/>
      <c r="U193" s="27"/>
      <c r="V193" s="27"/>
      <c r="W193" s="27"/>
      <c r="X193" s="27"/>
      <c r="Y193" s="27"/>
      <c r="Z193" s="27"/>
      <c r="AA193" s="27"/>
      <c r="AB193" s="27"/>
      <c r="AC193" s="27"/>
      <c r="AD193" s="27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3"/>
      <c r="BB193" s="3"/>
      <c r="BC193" s="3"/>
    </row>
    <row r="194" spans="1:55" x14ac:dyDescent="0.25">
      <c r="A194" s="8"/>
      <c r="B194" s="18"/>
      <c r="C194" s="8"/>
      <c r="E194" s="8"/>
      <c r="F194" s="8"/>
      <c r="G194" s="8"/>
      <c r="H194" s="8"/>
      <c r="I194" s="8"/>
      <c r="J194" s="8"/>
      <c r="K194" s="8"/>
      <c r="L194" s="8"/>
      <c r="M194" s="27"/>
      <c r="N194" s="27"/>
      <c r="O194" s="27"/>
      <c r="P194" s="27"/>
      <c r="Q194" s="27"/>
      <c r="R194" s="27"/>
      <c r="S194" s="27"/>
      <c r="T194" s="27"/>
      <c r="U194" s="27"/>
      <c r="V194" s="27"/>
      <c r="W194" s="27"/>
      <c r="X194" s="27"/>
      <c r="Y194" s="27"/>
      <c r="Z194" s="27"/>
      <c r="AA194" s="27"/>
      <c r="AB194" s="27"/>
      <c r="AC194" s="27"/>
      <c r="AD194" s="27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  <c r="AZ194" s="3"/>
      <c r="BA194" s="3"/>
      <c r="BB194" s="3"/>
      <c r="BC194" s="3"/>
    </row>
    <row r="195" spans="1:55" x14ac:dyDescent="0.25">
      <c r="A195" s="20" t="s">
        <v>104</v>
      </c>
      <c r="B195" s="17" t="s">
        <v>207</v>
      </c>
      <c r="C195" s="17" t="s">
        <v>1</v>
      </c>
      <c r="D195" s="17" t="s">
        <v>89</v>
      </c>
      <c r="E195" s="7" t="s">
        <v>60</v>
      </c>
      <c r="F195" s="17" t="s">
        <v>6</v>
      </c>
      <c r="G195" s="6" t="s">
        <v>240</v>
      </c>
      <c r="H195" s="6" t="s">
        <v>240</v>
      </c>
      <c r="I195" s="17" t="s">
        <v>47</v>
      </c>
      <c r="J195" s="8"/>
      <c r="K195" s="6" t="s">
        <v>90</v>
      </c>
      <c r="L195" s="17" t="s">
        <v>105</v>
      </c>
      <c r="M195" s="27"/>
      <c r="N195" s="27"/>
      <c r="O195" s="27"/>
      <c r="P195" s="27"/>
      <c r="Q195" s="27"/>
      <c r="R195" s="27"/>
      <c r="S195" s="27"/>
      <c r="T195" s="27"/>
      <c r="U195" s="27"/>
      <c r="V195" s="27"/>
      <c r="W195" s="27"/>
      <c r="X195" s="27"/>
      <c r="Y195" s="27"/>
      <c r="Z195" s="27"/>
      <c r="AA195" s="27"/>
      <c r="AB195" s="27"/>
      <c r="AC195" s="27"/>
      <c r="AD195" s="27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</row>
    <row r="196" spans="1:55" x14ac:dyDescent="0.25">
      <c r="A196" s="20"/>
      <c r="B196" s="139" t="str">
        <f>CONCATENATE("'Инвентаризация'!",ADDRESS(ROW(B195),COLUMN(B195),4,1),":",ADDRESS(ROW(B195),COLUMN(B195)+COUNTA(B195:I195)-1,4,1))</f>
        <v>'Инвентаризация'!B195:I195</v>
      </c>
      <c r="C196" s="42" t="str">
        <f t="shared" ref="C196:I196" si="20">IF(C197="","",CONCATENATE("'Инвентаризация'!",ADDRESS(ROW(C197),COLUMN(C197),4,1),":",ADDRESS(ROW(C197)+INDEX(MATCH(1=1,C197:C297="",),)-2,COLUMN(C197),4,1)))</f>
        <v>'Инвентаризация'!C197:C205</v>
      </c>
      <c r="D196" s="42" t="str">
        <f t="shared" si="20"/>
        <v>'Инвентаризация'!D197:D200</v>
      </c>
      <c r="E196" s="42" t="str">
        <f t="shared" si="20"/>
        <v>'Инвентаризация'!E197:E199</v>
      </c>
      <c r="F196" s="42" t="str">
        <f t="shared" si="20"/>
        <v>'Инвентаризация'!F197:F200</v>
      </c>
      <c r="G196" s="42" t="str">
        <f t="shared" si="20"/>
        <v/>
      </c>
      <c r="H196" s="42" t="str">
        <f t="shared" si="20"/>
        <v/>
      </c>
      <c r="I196" s="42" t="str">
        <f t="shared" si="20"/>
        <v/>
      </c>
      <c r="J196" s="8"/>
      <c r="K196" s="48"/>
      <c r="L196" s="36"/>
      <c r="M196" s="27"/>
      <c r="N196" s="27"/>
      <c r="O196" s="27"/>
      <c r="P196" s="27"/>
      <c r="Q196" s="27"/>
      <c r="R196" s="27"/>
      <c r="S196" s="27"/>
      <c r="T196" s="27"/>
      <c r="U196" s="27"/>
      <c r="V196" s="27"/>
      <c r="W196" s="27"/>
      <c r="X196" s="27"/>
      <c r="Y196" s="27"/>
      <c r="Z196" s="27"/>
      <c r="AA196" s="27"/>
      <c r="AB196" s="27"/>
      <c r="AC196" s="27"/>
      <c r="AD196" s="27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</row>
    <row r="197" spans="1:55" x14ac:dyDescent="0.25">
      <c r="A197" s="18"/>
      <c r="B197" s="49"/>
      <c r="C197" s="18" t="s">
        <v>106</v>
      </c>
      <c r="D197" s="18" t="s">
        <v>94</v>
      </c>
      <c r="E197" s="8" t="s">
        <v>151</v>
      </c>
      <c r="F197" s="18" t="s">
        <v>53</v>
      </c>
      <c r="G197" s="18"/>
      <c r="H197" s="28"/>
      <c r="I197" s="8"/>
      <c r="J197" s="8"/>
      <c r="K197" s="32" t="s">
        <v>96</v>
      </c>
      <c r="L197" s="18" t="s">
        <v>113</v>
      </c>
      <c r="M197" s="27"/>
      <c r="N197" s="27"/>
      <c r="O197" s="27"/>
      <c r="P197" s="27"/>
      <c r="Q197" s="27"/>
      <c r="R197" s="27"/>
      <c r="S197" s="27"/>
      <c r="T197" s="27"/>
      <c r="U197" s="27"/>
      <c r="V197" s="27"/>
      <c r="W197" s="27"/>
      <c r="X197" s="27"/>
      <c r="Y197" s="27"/>
      <c r="Z197" s="27"/>
      <c r="AA197" s="27"/>
      <c r="AB197" s="27"/>
      <c r="AC197" s="27"/>
      <c r="AD197" s="27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</row>
    <row r="198" spans="1:55" x14ac:dyDescent="0.25">
      <c r="A198" s="18"/>
      <c r="B198" s="18"/>
      <c r="C198" s="18" t="s">
        <v>107</v>
      </c>
      <c r="D198" s="18" t="s">
        <v>95</v>
      </c>
      <c r="E198" s="8" t="s">
        <v>152</v>
      </c>
      <c r="F198" s="18" t="s">
        <v>227</v>
      </c>
      <c r="G198" s="18"/>
      <c r="H198" s="28"/>
      <c r="I198" s="8"/>
      <c r="J198" s="8"/>
      <c r="K198" s="32" t="s">
        <v>97</v>
      </c>
      <c r="L198" s="18" t="s">
        <v>114</v>
      </c>
      <c r="M198" s="27"/>
      <c r="N198" s="27"/>
      <c r="O198" s="27"/>
      <c r="P198" s="27"/>
      <c r="Q198" s="27"/>
      <c r="R198" s="27"/>
      <c r="S198" s="27"/>
      <c r="T198" s="27"/>
      <c r="U198" s="27"/>
      <c r="V198" s="27"/>
      <c r="W198" s="27"/>
      <c r="X198" s="27"/>
      <c r="Y198" s="27"/>
      <c r="Z198" s="27"/>
      <c r="AA198" s="27"/>
      <c r="AB198" s="27"/>
      <c r="AC198" s="27"/>
      <c r="AD198" s="27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3"/>
    </row>
    <row r="199" spans="1:55" x14ac:dyDescent="0.25">
      <c r="A199" s="18"/>
      <c r="B199" s="18"/>
      <c r="C199" s="18" t="s">
        <v>108</v>
      </c>
      <c r="D199" s="18" t="s">
        <v>112</v>
      </c>
      <c r="E199" s="8" t="s">
        <v>63</v>
      </c>
      <c r="F199" s="18" t="s">
        <v>210</v>
      </c>
      <c r="G199" s="18"/>
      <c r="H199" s="28"/>
      <c r="I199" s="8"/>
      <c r="J199" s="8"/>
      <c r="K199" s="33" t="s">
        <v>98</v>
      </c>
      <c r="L199" s="18" t="s">
        <v>115</v>
      </c>
      <c r="M199" s="27"/>
      <c r="N199" s="27"/>
      <c r="O199" s="27"/>
      <c r="P199" s="27"/>
      <c r="Q199" s="27"/>
      <c r="R199" s="27"/>
      <c r="S199" s="27"/>
      <c r="T199" s="27"/>
      <c r="U199" s="27"/>
      <c r="V199" s="27"/>
      <c r="W199" s="27"/>
      <c r="X199" s="27"/>
      <c r="Y199" s="27"/>
      <c r="Z199" s="27"/>
      <c r="AA199" s="27"/>
      <c r="AB199" s="27"/>
      <c r="AC199" s="27"/>
      <c r="AD199" s="27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/>
      <c r="BA199" s="3"/>
      <c r="BB199" s="3"/>
      <c r="BC199" s="3"/>
    </row>
    <row r="200" spans="1:55" x14ac:dyDescent="0.25">
      <c r="A200" s="18"/>
      <c r="B200" s="18"/>
      <c r="C200" s="18" t="s">
        <v>20</v>
      </c>
      <c r="D200" s="18" t="s">
        <v>23</v>
      </c>
      <c r="E200" s="18"/>
      <c r="F200" s="18" t="s">
        <v>231</v>
      </c>
      <c r="G200" s="18"/>
      <c r="H200" s="28"/>
      <c r="I200" s="8"/>
      <c r="J200" s="8"/>
      <c r="K200" s="8"/>
      <c r="L200" s="18" t="s">
        <v>23</v>
      </c>
      <c r="M200" s="27"/>
      <c r="N200" s="27"/>
      <c r="O200" s="27"/>
      <c r="P200" s="27"/>
      <c r="Q200" s="27"/>
      <c r="R200" s="27"/>
      <c r="S200" s="27"/>
      <c r="T200" s="27"/>
      <c r="U200" s="27"/>
      <c r="V200" s="27"/>
      <c r="W200" s="27"/>
      <c r="X200" s="27"/>
      <c r="Y200" s="27"/>
      <c r="Z200" s="27"/>
      <c r="AA200" s="27"/>
      <c r="AB200" s="27"/>
      <c r="AC200" s="27"/>
      <c r="AD200" s="27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</row>
    <row r="201" spans="1:55" x14ac:dyDescent="0.25">
      <c r="A201" s="18"/>
      <c r="B201" s="18"/>
      <c r="C201" s="18" t="s">
        <v>109</v>
      </c>
      <c r="D201" s="18"/>
      <c r="E201" s="18"/>
      <c r="F201" s="18"/>
      <c r="G201" s="18"/>
      <c r="H201" s="18"/>
      <c r="I201" s="8"/>
      <c r="J201" s="8"/>
      <c r="K201" s="8"/>
      <c r="L201" s="8"/>
      <c r="M201" s="27"/>
      <c r="N201" s="27"/>
      <c r="O201" s="27"/>
      <c r="P201" s="27"/>
      <c r="Q201" s="27"/>
      <c r="R201" s="27"/>
      <c r="S201" s="27"/>
      <c r="T201" s="27"/>
      <c r="U201" s="27"/>
      <c r="V201" s="27"/>
      <c r="W201" s="27"/>
      <c r="X201" s="27"/>
      <c r="Y201" s="27"/>
      <c r="Z201" s="27"/>
      <c r="AA201" s="27"/>
      <c r="AB201" s="27"/>
      <c r="AC201" s="27"/>
      <c r="AD201" s="27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</row>
    <row r="202" spans="1:55" x14ac:dyDescent="0.25">
      <c r="A202" s="18"/>
      <c r="B202" s="18"/>
      <c r="C202" s="18" t="s">
        <v>110</v>
      </c>
      <c r="D202" s="18"/>
      <c r="E202" s="18"/>
      <c r="F202" s="18"/>
      <c r="G202" s="18"/>
      <c r="H202" s="18"/>
      <c r="I202" s="8"/>
      <c r="J202" s="8"/>
      <c r="K202" s="8"/>
      <c r="L202" s="8"/>
      <c r="M202" s="27"/>
      <c r="N202" s="27"/>
      <c r="O202" s="27"/>
      <c r="P202" s="27"/>
      <c r="Q202" s="27"/>
      <c r="R202" s="27"/>
      <c r="S202" s="27"/>
      <c r="T202" s="27"/>
      <c r="U202" s="27"/>
      <c r="V202" s="27"/>
      <c r="W202" s="27"/>
      <c r="X202" s="27"/>
      <c r="Y202" s="27"/>
      <c r="Z202" s="27"/>
      <c r="AA202" s="27"/>
      <c r="AB202" s="27"/>
      <c r="AC202" s="27"/>
      <c r="AD202" s="27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</row>
    <row r="203" spans="1:55" x14ac:dyDescent="0.25">
      <c r="A203" s="18"/>
      <c r="B203" s="18"/>
      <c r="C203" s="18" t="s">
        <v>111</v>
      </c>
      <c r="D203" s="18"/>
      <c r="E203" s="18"/>
      <c r="F203" s="18"/>
      <c r="G203" s="18"/>
      <c r="H203" s="18"/>
      <c r="I203" s="8"/>
      <c r="J203" s="8"/>
      <c r="K203" s="8"/>
      <c r="L203" s="8"/>
      <c r="M203" s="27"/>
      <c r="N203" s="27"/>
      <c r="O203" s="27"/>
      <c r="P203" s="27"/>
      <c r="Q203" s="27"/>
      <c r="R203" s="27"/>
      <c r="S203" s="27"/>
      <c r="T203" s="27"/>
      <c r="U203" s="27"/>
      <c r="V203" s="27"/>
      <c r="W203" s="27"/>
      <c r="X203" s="27"/>
      <c r="Y203" s="27"/>
      <c r="Z203" s="27"/>
      <c r="AA203" s="27"/>
      <c r="AB203" s="27"/>
      <c r="AC203" s="27"/>
      <c r="AD203" s="27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</row>
    <row r="204" spans="1:55" x14ac:dyDescent="0.25">
      <c r="A204" s="18"/>
      <c r="B204" s="18"/>
      <c r="C204" s="18" t="s">
        <v>226</v>
      </c>
      <c r="D204" s="18"/>
      <c r="E204" s="18"/>
      <c r="F204" s="18"/>
      <c r="G204" s="18"/>
      <c r="H204" s="18"/>
      <c r="I204" s="8"/>
      <c r="J204" s="8"/>
      <c r="K204" s="8"/>
      <c r="L204" s="8"/>
      <c r="M204" s="27"/>
      <c r="N204" s="27"/>
      <c r="O204" s="27"/>
      <c r="P204" s="27"/>
      <c r="Q204" s="27"/>
      <c r="R204" s="27"/>
      <c r="S204" s="27"/>
      <c r="T204" s="27"/>
      <c r="U204" s="27"/>
      <c r="V204" s="27"/>
      <c r="W204" s="27"/>
      <c r="X204" s="27"/>
      <c r="Y204" s="27"/>
      <c r="Z204" s="27"/>
      <c r="AA204" s="27"/>
      <c r="AB204" s="27"/>
      <c r="AC204" s="27"/>
      <c r="AD204" s="27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3"/>
      <c r="BC204" s="3"/>
    </row>
    <row r="205" spans="1:55" x14ac:dyDescent="0.25">
      <c r="A205" s="18"/>
      <c r="B205" s="18"/>
      <c r="C205" s="8" t="s">
        <v>23</v>
      </c>
      <c r="D205" s="18"/>
      <c r="E205" s="18"/>
      <c r="F205" s="18"/>
      <c r="G205" s="18"/>
      <c r="H205" s="18"/>
      <c r="I205" s="8"/>
      <c r="J205" s="8"/>
      <c r="K205" s="8"/>
      <c r="L205" s="8"/>
      <c r="M205" s="27"/>
      <c r="N205" s="27"/>
      <c r="O205" s="27"/>
      <c r="P205" s="27"/>
      <c r="Q205" s="27"/>
      <c r="R205" s="27"/>
      <c r="S205" s="27"/>
      <c r="T205" s="27"/>
      <c r="U205" s="27"/>
      <c r="V205" s="27"/>
      <c r="W205" s="27"/>
      <c r="X205" s="27"/>
      <c r="Y205" s="27"/>
      <c r="Z205" s="27"/>
      <c r="AA205" s="27"/>
      <c r="AB205" s="27"/>
      <c r="AC205" s="27"/>
      <c r="AD205" s="27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3"/>
      <c r="BB205" s="3"/>
      <c r="BC205" s="3"/>
    </row>
    <row r="206" spans="1:55" x14ac:dyDescent="0.25">
      <c r="A206" s="18"/>
      <c r="B206" s="18"/>
      <c r="C206" s="8"/>
      <c r="D206" s="18"/>
      <c r="E206" s="18"/>
      <c r="F206" s="18"/>
      <c r="G206" s="18"/>
      <c r="H206" s="18"/>
      <c r="I206" s="8"/>
      <c r="J206" s="8"/>
      <c r="K206" s="8"/>
      <c r="L206" s="8"/>
      <c r="M206" s="27"/>
      <c r="N206" s="27"/>
      <c r="O206" s="27"/>
      <c r="P206" s="27"/>
      <c r="Q206" s="27"/>
      <c r="R206" s="27"/>
      <c r="S206" s="27"/>
      <c r="T206" s="27"/>
      <c r="U206" s="27"/>
      <c r="V206" s="27"/>
      <c r="W206" s="27"/>
      <c r="X206" s="27"/>
      <c r="Y206" s="27"/>
      <c r="Z206" s="27"/>
      <c r="AA206" s="27"/>
      <c r="AB206" s="27"/>
      <c r="AC206" s="27"/>
      <c r="AD206" s="27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  <c r="BC206" s="3"/>
    </row>
    <row r="207" spans="1:55" x14ac:dyDescent="0.25">
      <c r="A207" s="5" t="s">
        <v>64</v>
      </c>
      <c r="B207" s="6" t="s">
        <v>65</v>
      </c>
      <c r="C207" s="7" t="s">
        <v>66</v>
      </c>
      <c r="D207" s="6" t="s">
        <v>242</v>
      </c>
      <c r="E207" s="6" t="s">
        <v>240</v>
      </c>
      <c r="F207" s="6" t="s">
        <v>6</v>
      </c>
      <c r="G207" s="6" t="s">
        <v>240</v>
      </c>
      <c r="H207" s="7" t="s">
        <v>183</v>
      </c>
      <c r="I207" s="6" t="s">
        <v>47</v>
      </c>
      <c r="J207" s="28"/>
      <c r="K207" s="28"/>
      <c r="L207" s="28"/>
      <c r="M207" s="27"/>
      <c r="N207" s="27"/>
      <c r="O207" s="27"/>
      <c r="P207" s="27"/>
      <c r="Q207" s="27"/>
      <c r="R207" s="27"/>
      <c r="S207" s="27"/>
      <c r="T207" s="27"/>
      <c r="U207" s="27"/>
      <c r="V207" s="27"/>
      <c r="W207" s="27"/>
      <c r="X207" s="27"/>
      <c r="Y207" s="27"/>
      <c r="Z207" s="27"/>
      <c r="AA207" s="27"/>
      <c r="AB207" s="27"/>
      <c r="AC207" s="27"/>
      <c r="AD207" s="27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</row>
    <row r="208" spans="1:55" x14ac:dyDescent="0.25">
      <c r="A208" s="5"/>
      <c r="B208" s="44" t="str">
        <f>CONCATENATE("'Инвентаризация'!",ADDRESS(ROW(B207),COLUMN(B207),4,1),":",ADDRESS(ROW(B207),COLUMN(B207)+COUNTA(B207:I207)-1,4,1))</f>
        <v>'Инвентаризация'!B207:I207</v>
      </c>
      <c r="C208" s="42" t="str">
        <f t="shared" ref="C208:I208" si="21">IF(C209="","",CONCATENATE("'Инвентаризация'!",ADDRESS(ROW(C209),COLUMN(C209),4,1),":",ADDRESS(ROW(C209)+INDEX(MATCH(1=1,C209:C309="",),)-2,COLUMN(C209),4,1)))</f>
        <v>'Инвентаризация'!C209:C210</v>
      </c>
      <c r="D208" s="42" t="str">
        <f t="shared" si="21"/>
        <v>'Инвентаризация'!D209:D211</v>
      </c>
      <c r="E208" s="42" t="str">
        <f t="shared" si="21"/>
        <v/>
      </c>
      <c r="F208" s="42" t="str">
        <f t="shared" si="21"/>
        <v>'Инвентаризация'!F209:F211</v>
      </c>
      <c r="G208" s="42" t="str">
        <f t="shared" si="21"/>
        <v/>
      </c>
      <c r="H208" s="42" t="str">
        <f t="shared" si="21"/>
        <v/>
      </c>
      <c r="I208" s="42" t="str">
        <f t="shared" si="21"/>
        <v/>
      </c>
      <c r="J208" s="28"/>
      <c r="K208" s="28"/>
      <c r="L208" s="28"/>
      <c r="M208" s="27"/>
      <c r="N208" s="27"/>
      <c r="O208" s="27"/>
      <c r="P208" s="27"/>
      <c r="Q208" s="27"/>
      <c r="R208" s="27"/>
      <c r="S208" s="27"/>
      <c r="T208" s="27"/>
      <c r="U208" s="27"/>
      <c r="V208" s="27"/>
      <c r="W208" s="27"/>
      <c r="X208" s="27"/>
      <c r="Y208" s="27"/>
      <c r="Z208" s="27"/>
      <c r="AA208" s="27"/>
      <c r="AB208" s="27"/>
      <c r="AC208" s="27"/>
      <c r="AD208" s="27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  <c r="BC208" s="3"/>
    </row>
    <row r="209" spans="1:55" x14ac:dyDescent="0.25">
      <c r="A209" s="10"/>
      <c r="B209" s="42"/>
      <c r="C209" s="8" t="s">
        <v>67</v>
      </c>
      <c r="D209" s="8" t="s">
        <v>243</v>
      </c>
      <c r="F209" s="8" t="s">
        <v>53</v>
      </c>
      <c r="G209" s="28"/>
      <c r="H209" s="9"/>
      <c r="I209" s="28"/>
      <c r="J209" s="28"/>
      <c r="K209" s="28"/>
      <c r="L209" s="28"/>
      <c r="M209" s="27"/>
      <c r="N209" s="27"/>
      <c r="O209" s="27"/>
      <c r="P209" s="27"/>
      <c r="Q209" s="27"/>
      <c r="R209" s="27"/>
      <c r="S209" s="27"/>
      <c r="T209" s="27"/>
      <c r="U209" s="27"/>
      <c r="V209" s="27"/>
      <c r="W209" s="27"/>
      <c r="X209" s="27"/>
      <c r="Y209" s="27"/>
      <c r="Z209" s="27"/>
      <c r="AA209" s="27"/>
      <c r="AB209" s="27"/>
      <c r="AC209" s="27"/>
      <c r="AD209" s="27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3"/>
      <c r="BB209" s="3"/>
      <c r="BC209" s="3"/>
    </row>
    <row r="210" spans="1:55" x14ac:dyDescent="0.25">
      <c r="A210" s="10"/>
      <c r="B210" s="8"/>
      <c r="C210" s="8" t="s">
        <v>68</v>
      </c>
      <c r="D210" s="8" t="s">
        <v>244</v>
      </c>
      <c r="F210" s="18" t="s">
        <v>210</v>
      </c>
      <c r="G210" s="28"/>
      <c r="H210" s="27"/>
      <c r="I210" s="28"/>
      <c r="J210" s="28"/>
      <c r="K210" s="28"/>
      <c r="L210" s="28"/>
      <c r="M210" s="27"/>
      <c r="N210" s="27"/>
      <c r="O210" s="27"/>
      <c r="P210" s="27"/>
      <c r="Q210" s="27"/>
      <c r="R210" s="27"/>
      <c r="S210" s="27"/>
      <c r="T210" s="27"/>
      <c r="U210" s="27"/>
      <c r="V210" s="27"/>
      <c r="W210" s="27"/>
      <c r="X210" s="27"/>
      <c r="Y210" s="27"/>
      <c r="Z210" s="27"/>
      <c r="AA210" s="27"/>
      <c r="AB210" s="27"/>
      <c r="AC210" s="27"/>
      <c r="AD210" s="27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  <c r="AY210" s="3"/>
      <c r="AZ210" s="3"/>
      <c r="BA210" s="3"/>
      <c r="BB210" s="3"/>
      <c r="BC210" s="3"/>
    </row>
    <row r="211" spans="1:55" x14ac:dyDescent="0.25">
      <c r="A211" s="10"/>
      <c r="B211" s="8"/>
      <c r="C211" s="27"/>
      <c r="D211" s="8" t="s">
        <v>57</v>
      </c>
      <c r="F211" s="8" t="s">
        <v>209</v>
      </c>
      <c r="G211" s="28"/>
      <c r="H211" s="27"/>
      <c r="I211" s="28"/>
      <c r="J211" s="28"/>
      <c r="K211" s="28"/>
      <c r="L211" s="28"/>
      <c r="M211" s="27"/>
      <c r="N211" s="27"/>
      <c r="O211" s="27"/>
      <c r="P211" s="27"/>
      <c r="Q211" s="27"/>
      <c r="R211" s="27"/>
      <c r="S211" s="27"/>
      <c r="T211" s="27"/>
      <c r="U211" s="27"/>
      <c r="V211" s="27"/>
      <c r="W211" s="27"/>
      <c r="X211" s="27"/>
      <c r="Y211" s="27"/>
      <c r="Z211" s="27"/>
      <c r="AA211" s="27"/>
      <c r="AB211" s="27"/>
      <c r="AC211" s="27"/>
      <c r="AD211" s="27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  <c r="AY211" s="3"/>
      <c r="AZ211" s="3"/>
      <c r="BA211" s="3"/>
      <c r="BB211" s="3"/>
      <c r="BC211" s="3"/>
    </row>
    <row r="212" spans="1:55" x14ac:dyDescent="0.25">
      <c r="A212" s="10"/>
      <c r="B212" s="8"/>
      <c r="C212" s="27"/>
      <c r="F212" s="8"/>
      <c r="G212" s="28"/>
      <c r="H212" s="27"/>
      <c r="I212" s="28"/>
      <c r="J212" s="28"/>
      <c r="K212" s="28"/>
      <c r="L212" s="28"/>
      <c r="M212" s="27"/>
      <c r="N212" s="27"/>
      <c r="O212" s="27"/>
      <c r="P212" s="27"/>
      <c r="Q212" s="27"/>
      <c r="R212" s="27"/>
      <c r="S212" s="27"/>
      <c r="T212" s="27"/>
      <c r="U212" s="27"/>
      <c r="V212" s="27"/>
      <c r="W212" s="27"/>
      <c r="X212" s="27"/>
      <c r="Y212" s="27"/>
      <c r="Z212" s="27"/>
      <c r="AA212" s="27"/>
      <c r="AB212" s="27"/>
      <c r="AC212" s="27"/>
      <c r="AD212" s="27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  <c r="AZ212" s="3"/>
      <c r="BA212" s="3"/>
      <c r="BB212" s="3"/>
      <c r="BC212" s="3"/>
    </row>
    <row r="213" spans="1:55" x14ac:dyDescent="0.25">
      <c r="A213" s="20" t="s">
        <v>84</v>
      </c>
      <c r="B213" s="17" t="s">
        <v>85</v>
      </c>
      <c r="C213" s="6" t="s">
        <v>89</v>
      </c>
      <c r="D213" s="6" t="s">
        <v>240</v>
      </c>
      <c r="E213" s="6" t="s">
        <v>240</v>
      </c>
      <c r="F213" s="17" t="s">
        <v>6</v>
      </c>
      <c r="G213" s="21" t="s">
        <v>186</v>
      </c>
      <c r="H213" s="21" t="s">
        <v>183</v>
      </c>
      <c r="I213" s="17" t="s">
        <v>47</v>
      </c>
      <c r="J213" s="8"/>
      <c r="K213" s="8"/>
      <c r="L213" s="8"/>
      <c r="M213" s="27"/>
      <c r="N213" s="27"/>
      <c r="O213" s="27"/>
      <c r="P213" s="27"/>
      <c r="Q213" s="27"/>
      <c r="R213" s="27"/>
      <c r="S213" s="27"/>
      <c r="T213" s="27"/>
      <c r="U213" s="27"/>
      <c r="V213" s="27"/>
      <c r="W213" s="27"/>
      <c r="X213" s="27"/>
      <c r="Y213" s="27"/>
      <c r="Z213" s="27"/>
      <c r="AA213" s="27"/>
      <c r="AB213" s="27"/>
      <c r="AC213" s="27"/>
      <c r="AD213" s="27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</row>
    <row r="214" spans="1:55" x14ac:dyDescent="0.25">
      <c r="A214" s="20"/>
      <c r="B214" s="44" t="str">
        <f>CONCATENATE("'Инвентаризация'!",ADDRESS(ROW(B213),COLUMN(B213),4,1),":",ADDRESS(ROW(B213),COLUMN(B213)+COUNTA(B213:I213)-1,4,1))</f>
        <v>'Инвентаризация'!B213:I213</v>
      </c>
      <c r="C214" s="42" t="str">
        <f t="shared" ref="C214:I214" si="22">IF(C215="","",CONCATENATE("'Инвентаризация'!",ADDRESS(ROW(C215),COLUMN(C215),4,1),":",ADDRESS(ROW(C215)+INDEX(MATCH(1=1,C215:C315="",),)-2,COLUMN(C215),4,1)))</f>
        <v>'Инвентаризация'!C215:C218</v>
      </c>
      <c r="D214" s="42" t="str">
        <f t="shared" si="22"/>
        <v/>
      </c>
      <c r="E214" s="42" t="str">
        <f t="shared" si="22"/>
        <v/>
      </c>
      <c r="F214" s="42" t="str">
        <f t="shared" si="22"/>
        <v>'Инвентаризация'!F215:F218</v>
      </c>
      <c r="G214" s="42" t="str">
        <f t="shared" si="22"/>
        <v/>
      </c>
      <c r="H214" s="42" t="str">
        <f t="shared" si="22"/>
        <v/>
      </c>
      <c r="I214" s="42" t="str">
        <f t="shared" si="22"/>
        <v/>
      </c>
      <c r="J214" s="8"/>
      <c r="K214" s="8"/>
      <c r="L214" s="8"/>
      <c r="M214" s="27"/>
      <c r="N214" s="27"/>
      <c r="O214" s="27"/>
      <c r="P214" s="27"/>
      <c r="Q214" s="27"/>
      <c r="R214" s="27"/>
      <c r="S214" s="27"/>
      <c r="T214" s="27"/>
      <c r="U214" s="27"/>
      <c r="V214" s="27"/>
      <c r="W214" s="27"/>
      <c r="X214" s="27"/>
      <c r="Y214" s="27"/>
      <c r="Z214" s="27"/>
      <c r="AA214" s="27"/>
      <c r="AB214" s="27"/>
      <c r="AC214" s="27"/>
      <c r="AD214" s="27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</row>
    <row r="215" spans="1:55" x14ac:dyDescent="0.25">
      <c r="A215" s="18"/>
      <c r="B215" s="42"/>
      <c r="C215" s="8" t="s">
        <v>94</v>
      </c>
      <c r="F215" s="8" t="s">
        <v>53</v>
      </c>
      <c r="G215" s="27"/>
      <c r="H215" s="19"/>
      <c r="I215" s="8"/>
      <c r="J215" s="8"/>
      <c r="K215" s="8"/>
      <c r="L215" s="8"/>
      <c r="M215" s="27"/>
      <c r="N215" s="27"/>
      <c r="O215" s="27"/>
      <c r="P215" s="27"/>
      <c r="Q215" s="27"/>
      <c r="R215" s="27"/>
      <c r="S215" s="27"/>
      <c r="T215" s="27"/>
      <c r="U215" s="27"/>
      <c r="V215" s="27"/>
      <c r="W215" s="27"/>
      <c r="X215" s="27"/>
      <c r="Y215" s="27"/>
      <c r="Z215" s="27"/>
      <c r="AA215" s="27"/>
      <c r="AB215" s="27"/>
      <c r="AC215" s="27"/>
      <c r="AD215" s="27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</row>
    <row r="216" spans="1:55" x14ac:dyDescent="0.25">
      <c r="A216" s="18"/>
      <c r="B216" s="18"/>
      <c r="C216" s="8" t="s">
        <v>112</v>
      </c>
      <c r="F216" s="8" t="s">
        <v>227</v>
      </c>
      <c r="G216" s="27"/>
      <c r="H216" s="19"/>
      <c r="I216" s="8"/>
      <c r="J216" s="8"/>
      <c r="K216" s="8"/>
      <c r="L216" s="8"/>
      <c r="M216" s="27"/>
      <c r="N216" s="27"/>
      <c r="O216" s="27"/>
      <c r="P216" s="27"/>
      <c r="Q216" s="27"/>
      <c r="R216" s="27"/>
      <c r="S216" s="27"/>
      <c r="T216" s="27"/>
      <c r="U216" s="27"/>
      <c r="V216" s="27"/>
      <c r="W216" s="27"/>
      <c r="X216" s="27"/>
      <c r="Y216" s="27"/>
      <c r="Z216" s="27"/>
      <c r="AA216" s="27"/>
      <c r="AB216" s="27"/>
      <c r="AC216" s="27"/>
      <c r="AD216" s="27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</row>
    <row r="217" spans="1:55" x14ac:dyDescent="0.25">
      <c r="A217" s="18"/>
      <c r="B217" s="18"/>
      <c r="C217" s="8" t="s">
        <v>49</v>
      </c>
      <c r="F217" s="8" t="s">
        <v>210</v>
      </c>
      <c r="G217" s="30"/>
      <c r="H217" s="18"/>
      <c r="I217" s="8"/>
      <c r="J217" s="8"/>
      <c r="K217" s="8"/>
      <c r="L217" s="8"/>
      <c r="M217" s="27"/>
      <c r="N217" s="27"/>
      <c r="O217" s="27"/>
      <c r="P217" s="27"/>
      <c r="Q217" s="27"/>
      <c r="R217" s="27"/>
      <c r="S217" s="27"/>
      <c r="T217" s="27"/>
      <c r="U217" s="27"/>
      <c r="V217" s="27"/>
      <c r="W217" s="27"/>
      <c r="X217" s="27"/>
      <c r="Y217" s="27"/>
      <c r="Z217" s="27"/>
      <c r="AA217" s="27"/>
      <c r="AB217" s="27"/>
      <c r="AC217" s="27"/>
      <c r="AD217" s="27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  <c r="AZ217" s="3"/>
      <c r="BA217" s="3"/>
      <c r="BB217" s="3"/>
      <c r="BC217" s="3"/>
    </row>
    <row r="218" spans="1:55" x14ac:dyDescent="0.25">
      <c r="A218" s="18"/>
      <c r="B218" s="18"/>
      <c r="C218" s="8" t="s">
        <v>23</v>
      </c>
      <c r="F218" s="18" t="s">
        <v>231</v>
      </c>
      <c r="G218" s="30"/>
      <c r="H218" s="18"/>
      <c r="I218" s="8"/>
      <c r="J218" s="8"/>
      <c r="K218" s="8"/>
      <c r="L218" s="8"/>
      <c r="M218" s="27"/>
      <c r="N218" s="27"/>
      <c r="O218" s="27"/>
      <c r="P218" s="27"/>
      <c r="Q218" s="27"/>
      <c r="R218" s="27"/>
      <c r="S218" s="27"/>
      <c r="T218" s="27"/>
      <c r="U218" s="27"/>
      <c r="V218" s="27"/>
      <c r="W218" s="27"/>
      <c r="X218" s="27"/>
      <c r="Y218" s="27"/>
      <c r="Z218" s="27"/>
      <c r="AA218" s="27"/>
      <c r="AB218" s="27"/>
      <c r="AC218" s="27"/>
      <c r="AD218" s="27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</row>
    <row r="219" spans="1:55" x14ac:dyDescent="0.25">
      <c r="A219" s="18"/>
      <c r="B219" s="18"/>
      <c r="C219" s="8"/>
      <c r="F219" s="18"/>
      <c r="G219" s="30"/>
      <c r="H219" s="18"/>
      <c r="I219" s="8"/>
      <c r="J219" s="8"/>
      <c r="K219" s="8"/>
      <c r="L219" s="8"/>
      <c r="M219" s="27"/>
      <c r="N219" s="27"/>
      <c r="O219" s="27"/>
      <c r="P219" s="27"/>
      <c r="Q219" s="27"/>
      <c r="R219" s="27"/>
      <c r="S219" s="27"/>
      <c r="T219" s="27"/>
      <c r="U219" s="27"/>
      <c r="V219" s="27"/>
      <c r="W219" s="27"/>
      <c r="X219" s="27"/>
      <c r="Y219" s="27"/>
      <c r="Z219" s="27"/>
      <c r="AA219" s="27"/>
      <c r="AB219" s="27"/>
      <c r="AC219" s="27"/>
      <c r="AD219" s="27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</row>
    <row r="220" spans="1:55" x14ac:dyDescent="0.25">
      <c r="A220" s="20" t="s">
        <v>82</v>
      </c>
      <c r="B220" s="17" t="s">
        <v>83</v>
      </c>
      <c r="C220" s="17" t="s">
        <v>1</v>
      </c>
      <c r="D220" s="17" t="s">
        <v>45</v>
      </c>
      <c r="E220" s="6" t="s">
        <v>240</v>
      </c>
      <c r="F220" s="17" t="s">
        <v>6</v>
      </c>
      <c r="G220" s="6" t="s">
        <v>240</v>
      </c>
      <c r="H220" s="17" t="s">
        <v>183</v>
      </c>
      <c r="I220" s="17" t="s">
        <v>47</v>
      </c>
      <c r="J220" s="8"/>
      <c r="K220" s="8"/>
      <c r="L220" s="8"/>
      <c r="M220" s="27"/>
      <c r="N220" s="27"/>
      <c r="O220" s="27"/>
      <c r="P220" s="27"/>
      <c r="Q220" s="27"/>
      <c r="R220" s="27"/>
      <c r="S220" s="27"/>
      <c r="T220" s="27"/>
      <c r="U220" s="27"/>
      <c r="V220" s="27"/>
      <c r="W220" s="27"/>
      <c r="X220" s="27"/>
      <c r="Y220" s="27"/>
      <c r="Z220" s="27"/>
      <c r="AA220" s="27"/>
      <c r="AB220" s="27"/>
      <c r="AC220" s="27"/>
      <c r="AD220" s="27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</row>
    <row r="221" spans="1:55" x14ac:dyDescent="0.25">
      <c r="A221" s="20"/>
      <c r="B221" s="44" t="str">
        <f>CONCATENATE("'Инвентаризация'!",ADDRESS(ROW(B220),COLUMN(B220),4,1),":",ADDRESS(ROW(B220),COLUMN(B220)+COUNTA(B220:I220)-1,4,1))</f>
        <v>'Инвентаризация'!B220:I220</v>
      </c>
      <c r="C221" s="42" t="str">
        <f t="shared" ref="C221:I221" si="23">IF(C222="","",CONCATENATE("'Инвентаризация'!",ADDRESS(ROW(C222),COLUMN(C222),4,1),":",ADDRESS(ROW(C222)+INDEX(MATCH(1=1,C222:C331="",),)-2,COLUMN(C222),4,1)))</f>
        <v>'Инвентаризация'!C222:C224</v>
      </c>
      <c r="D221" s="42" t="str">
        <f t="shared" si="23"/>
        <v>'Инвентаризация'!D222:D225</v>
      </c>
      <c r="E221" s="42" t="str">
        <f t="shared" si="23"/>
        <v/>
      </c>
      <c r="F221" s="42" t="str">
        <f t="shared" si="23"/>
        <v>'Инвентаризация'!F222:F224</v>
      </c>
      <c r="G221" s="42" t="str">
        <f t="shared" si="23"/>
        <v/>
      </c>
      <c r="H221" s="42" t="str">
        <f t="shared" si="23"/>
        <v/>
      </c>
      <c r="I221" s="42" t="str">
        <f t="shared" si="23"/>
        <v/>
      </c>
      <c r="J221" s="8"/>
      <c r="K221" s="8"/>
      <c r="L221" s="8"/>
      <c r="M221" s="27"/>
      <c r="N221" s="27"/>
      <c r="O221" s="27"/>
      <c r="P221" s="27"/>
      <c r="Q221" s="27"/>
      <c r="R221" s="27"/>
      <c r="S221" s="27"/>
      <c r="T221" s="27"/>
      <c r="U221" s="27"/>
      <c r="V221" s="27"/>
      <c r="W221" s="27"/>
      <c r="X221" s="27"/>
      <c r="Y221" s="27"/>
      <c r="Z221" s="27"/>
      <c r="AA221" s="27"/>
      <c r="AB221" s="27"/>
      <c r="AC221" s="27"/>
      <c r="AD221" s="27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</row>
    <row r="222" spans="1:55" x14ac:dyDescent="0.25">
      <c r="A222" s="18"/>
      <c r="B222" s="42"/>
      <c r="C222" s="18" t="s">
        <v>228</v>
      </c>
      <c r="D222" s="18" t="s">
        <v>48</v>
      </c>
      <c r="F222" s="22" t="s">
        <v>53</v>
      </c>
      <c r="G222" s="18"/>
      <c r="H222" s="19"/>
      <c r="I222" s="8"/>
      <c r="J222" s="8"/>
      <c r="K222" s="8"/>
      <c r="L222" s="8"/>
      <c r="M222" s="27"/>
      <c r="N222" s="27"/>
      <c r="O222" s="27"/>
      <c r="P222" s="27"/>
      <c r="Q222" s="27"/>
      <c r="R222" s="27"/>
      <c r="S222" s="27"/>
      <c r="T222" s="27"/>
      <c r="U222" s="27"/>
      <c r="V222" s="27"/>
      <c r="W222" s="27"/>
      <c r="X222" s="27"/>
      <c r="Y222" s="27"/>
      <c r="Z222" s="27"/>
      <c r="AA222" s="27"/>
      <c r="AB222" s="27"/>
      <c r="AC222" s="27"/>
      <c r="AD222" s="27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</row>
    <row r="223" spans="1:55" x14ac:dyDescent="0.25">
      <c r="A223" s="18"/>
      <c r="B223" s="18"/>
      <c r="C223" s="18" t="s">
        <v>229</v>
      </c>
      <c r="D223" s="18" t="s">
        <v>49</v>
      </c>
      <c r="F223" s="18" t="s">
        <v>210</v>
      </c>
      <c r="G223" s="18"/>
      <c r="H223" s="30"/>
      <c r="I223" s="8"/>
      <c r="J223" s="8"/>
      <c r="K223" s="8"/>
      <c r="L223" s="8"/>
      <c r="M223" s="27"/>
      <c r="N223" s="27"/>
      <c r="O223" s="27"/>
      <c r="P223" s="27"/>
      <c r="Q223" s="27"/>
      <c r="R223" s="27"/>
      <c r="S223" s="27"/>
      <c r="T223" s="27"/>
      <c r="U223" s="27"/>
      <c r="V223" s="27"/>
      <c r="W223" s="27"/>
      <c r="X223" s="27"/>
      <c r="Y223" s="27"/>
      <c r="Z223" s="27"/>
      <c r="AA223" s="27"/>
      <c r="AB223" s="27"/>
      <c r="AC223" s="27"/>
      <c r="AD223" s="27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  <c r="BC223" s="3"/>
    </row>
    <row r="224" spans="1:55" x14ac:dyDescent="0.25">
      <c r="A224" s="18"/>
      <c r="B224" s="18"/>
      <c r="C224" s="18" t="s">
        <v>230</v>
      </c>
      <c r="D224" s="18" t="s">
        <v>52</v>
      </c>
      <c r="F224" s="8" t="s">
        <v>209</v>
      </c>
      <c r="G224" s="18"/>
      <c r="H224" s="30"/>
      <c r="I224" s="8"/>
      <c r="J224" s="8"/>
      <c r="K224" s="8"/>
      <c r="L224" s="8"/>
      <c r="M224" s="27"/>
      <c r="N224" s="27"/>
      <c r="O224" s="27"/>
      <c r="P224" s="27"/>
      <c r="Q224" s="27"/>
      <c r="R224" s="27"/>
      <c r="S224" s="27"/>
      <c r="T224" s="27"/>
      <c r="U224" s="27"/>
      <c r="V224" s="27"/>
      <c r="W224" s="27"/>
      <c r="X224" s="27"/>
      <c r="Y224" s="27"/>
      <c r="Z224" s="27"/>
      <c r="AA224" s="27"/>
      <c r="AB224" s="27"/>
      <c r="AC224" s="27"/>
      <c r="AD224" s="27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</row>
    <row r="225" spans="1:55" x14ac:dyDescent="0.25">
      <c r="A225" s="18"/>
      <c r="B225" s="18"/>
      <c r="C225" s="18"/>
      <c r="D225" s="18" t="s">
        <v>23</v>
      </c>
      <c r="F225" s="18"/>
      <c r="G225" s="18"/>
      <c r="H225" s="18"/>
      <c r="I225" s="8"/>
      <c r="J225" s="8"/>
      <c r="K225" s="8"/>
      <c r="L225" s="8"/>
      <c r="M225" s="27"/>
      <c r="N225" s="27"/>
      <c r="O225" s="27"/>
      <c r="P225" s="27"/>
      <c r="Q225" s="27"/>
      <c r="R225" s="27"/>
      <c r="S225" s="27"/>
      <c r="T225" s="27"/>
      <c r="U225" s="27"/>
      <c r="V225" s="27"/>
      <c r="W225" s="27"/>
      <c r="X225" s="27"/>
      <c r="Y225" s="27"/>
      <c r="Z225" s="27"/>
      <c r="AA225" s="27"/>
      <c r="AB225" s="27"/>
      <c r="AC225" s="27"/>
      <c r="AD225" s="27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3"/>
    </row>
    <row r="226" spans="1:55" x14ac:dyDescent="0.25">
      <c r="A226" s="18"/>
      <c r="B226" s="18"/>
      <c r="C226" s="18"/>
      <c r="D226" s="18"/>
      <c r="E226" s="18"/>
      <c r="F226" s="18"/>
      <c r="G226" s="18"/>
      <c r="H226" s="18"/>
      <c r="I226" s="18"/>
      <c r="J226" s="8"/>
      <c r="K226" s="8"/>
      <c r="L226" s="8"/>
      <c r="M226" s="27"/>
      <c r="N226" s="27"/>
      <c r="O226" s="27"/>
      <c r="P226" s="27"/>
      <c r="Q226" s="27"/>
      <c r="R226" s="27"/>
      <c r="S226" s="27"/>
      <c r="T226" s="27"/>
      <c r="U226" s="27"/>
      <c r="V226" s="27"/>
      <c r="W226" s="27"/>
      <c r="X226" s="27"/>
      <c r="Y226" s="27"/>
      <c r="Z226" s="27"/>
      <c r="AA226" s="27"/>
      <c r="AB226" s="27"/>
      <c r="AC226" s="27"/>
      <c r="AD226" s="27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3"/>
    </row>
    <row r="227" spans="1:55" ht="18.75" x14ac:dyDescent="0.25">
      <c r="A227" s="63">
        <v>5</v>
      </c>
      <c r="B227" s="64" t="s">
        <v>99</v>
      </c>
      <c r="C227" s="64"/>
      <c r="D227" s="64"/>
      <c r="E227" s="64"/>
      <c r="F227" s="64"/>
      <c r="G227" s="64"/>
      <c r="H227" s="64"/>
      <c r="I227" s="64"/>
      <c r="J227" s="8"/>
      <c r="K227" s="8"/>
      <c r="L227" s="8"/>
      <c r="M227" s="27"/>
      <c r="N227" s="27"/>
      <c r="O227" s="27"/>
      <c r="P227" s="27"/>
      <c r="Q227" s="27"/>
      <c r="R227" s="27"/>
      <c r="S227" s="27"/>
      <c r="T227" s="27"/>
      <c r="U227" s="27"/>
      <c r="V227" s="27"/>
      <c r="W227" s="27"/>
      <c r="X227" s="27"/>
      <c r="Y227" s="27"/>
      <c r="Z227" s="27"/>
      <c r="AA227" s="27"/>
      <c r="AB227" s="27"/>
      <c r="AC227" s="27"/>
      <c r="AD227" s="27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  <c r="BA227" s="3"/>
      <c r="BB227" s="3"/>
      <c r="BC227" s="3"/>
    </row>
    <row r="228" spans="1:55" x14ac:dyDescent="0.25">
      <c r="A228" s="18"/>
      <c r="B228" s="18"/>
      <c r="C228" s="18">
        <v>1</v>
      </c>
      <c r="D228" s="31" t="str">
        <f>B234</f>
        <v>Накопитель ТКО</v>
      </c>
      <c r="F228" s="18"/>
      <c r="G228" s="8"/>
      <c r="H228" s="8"/>
      <c r="I228" s="8"/>
      <c r="J228" s="8"/>
      <c r="K228" s="8"/>
      <c r="L228" s="8"/>
      <c r="M228" s="27"/>
      <c r="N228" s="27"/>
      <c r="O228" s="27"/>
      <c r="P228" s="27"/>
      <c r="Q228" s="27"/>
      <c r="R228" s="27"/>
      <c r="S228" s="27"/>
      <c r="T228" s="27"/>
      <c r="U228" s="27"/>
      <c r="V228" s="27"/>
      <c r="W228" s="27"/>
      <c r="X228" s="27"/>
      <c r="Y228" s="27"/>
      <c r="Z228" s="27"/>
      <c r="AA228" s="27"/>
      <c r="AB228" s="27"/>
      <c r="AC228" s="27"/>
      <c r="AD228" s="27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3"/>
      <c r="BC228" s="3"/>
    </row>
    <row r="229" spans="1:55" x14ac:dyDescent="0.25">
      <c r="A229" s="18"/>
      <c r="B229" s="18"/>
      <c r="C229" s="18">
        <v>2</v>
      </c>
      <c r="D229" s="31" t="str">
        <f>B241</f>
        <v>Стол</v>
      </c>
      <c r="F229" s="18"/>
      <c r="G229" s="8"/>
      <c r="H229" s="8"/>
      <c r="I229" s="8"/>
      <c r="J229" s="8"/>
      <c r="K229" s="8"/>
      <c r="L229" s="8"/>
      <c r="M229" s="27"/>
      <c r="N229" s="27"/>
      <c r="O229" s="27"/>
      <c r="P229" s="27"/>
      <c r="Q229" s="27"/>
      <c r="R229" s="27"/>
      <c r="S229" s="27"/>
      <c r="T229" s="27"/>
      <c r="U229" s="27"/>
      <c r="V229" s="27"/>
      <c r="W229" s="27"/>
      <c r="X229" s="27"/>
      <c r="Y229" s="27"/>
      <c r="Z229" s="27"/>
      <c r="AA229" s="27"/>
      <c r="AB229" s="27"/>
      <c r="AC229" s="27"/>
      <c r="AD229" s="27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3"/>
      <c r="BA229" s="3"/>
      <c r="BB229" s="3"/>
      <c r="BC229" s="3"/>
    </row>
    <row r="230" spans="1:55" x14ac:dyDescent="0.25">
      <c r="A230" s="18"/>
      <c r="B230" s="18"/>
      <c r="C230" s="18">
        <v>3</v>
      </c>
      <c r="D230" s="31" t="str">
        <f>B248</f>
        <v>Беседка</v>
      </c>
      <c r="F230" s="18"/>
      <c r="G230" s="8"/>
      <c r="H230" s="8"/>
      <c r="I230" s="8"/>
      <c r="J230" s="8"/>
      <c r="K230" s="8"/>
      <c r="L230" s="8"/>
      <c r="M230" s="27"/>
      <c r="N230" s="27"/>
      <c r="O230" s="27"/>
      <c r="P230" s="27"/>
      <c r="Q230" s="27"/>
      <c r="R230" s="27"/>
      <c r="S230" s="27"/>
      <c r="T230" s="27"/>
      <c r="U230" s="27"/>
      <c r="V230" s="27"/>
      <c r="W230" s="27"/>
      <c r="X230" s="27"/>
      <c r="Y230" s="27"/>
      <c r="Z230" s="27"/>
      <c r="AA230" s="27"/>
      <c r="AB230" s="27"/>
      <c r="AC230" s="27"/>
      <c r="AD230" s="27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  <c r="AY230" s="3"/>
      <c r="AZ230" s="3"/>
      <c r="BA230" s="3"/>
      <c r="BB230" s="3"/>
      <c r="BC230" s="3"/>
    </row>
    <row r="231" spans="1:55" x14ac:dyDescent="0.25">
      <c r="A231" s="18"/>
      <c r="B231" s="18"/>
      <c r="C231" s="18">
        <v>4</v>
      </c>
      <c r="D231" s="31" t="str">
        <f>B254</f>
        <v>Навес</v>
      </c>
      <c r="F231" s="18"/>
      <c r="G231" s="8"/>
      <c r="H231" s="8"/>
      <c r="I231" s="8"/>
      <c r="J231" s="8"/>
      <c r="K231" s="8"/>
      <c r="L231" s="8"/>
      <c r="M231" s="27"/>
      <c r="N231" s="27"/>
      <c r="O231" s="27"/>
      <c r="P231" s="27"/>
      <c r="Q231" s="27"/>
      <c r="R231" s="27"/>
      <c r="S231" s="27"/>
      <c r="T231" s="27"/>
      <c r="U231" s="27"/>
      <c r="V231" s="27"/>
      <c r="W231" s="27"/>
      <c r="X231" s="27"/>
      <c r="Y231" s="27"/>
      <c r="Z231" s="27"/>
      <c r="AA231" s="27"/>
      <c r="AB231" s="27"/>
      <c r="AC231" s="27"/>
      <c r="AD231" s="27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</row>
    <row r="232" spans="1:55" x14ac:dyDescent="0.25">
      <c r="A232" s="18"/>
      <c r="B232" s="18"/>
      <c r="C232" s="18">
        <v>5</v>
      </c>
      <c r="D232" s="31" t="str">
        <f>B260</f>
        <v>Фонтан</v>
      </c>
      <c r="F232" s="18"/>
      <c r="G232" s="8"/>
      <c r="H232" s="8"/>
      <c r="I232" s="8"/>
      <c r="J232" s="8"/>
      <c r="K232" s="8"/>
      <c r="L232" s="8"/>
      <c r="M232" s="27"/>
      <c r="N232" s="27"/>
      <c r="O232" s="27"/>
      <c r="P232" s="27"/>
      <c r="Q232" s="27"/>
      <c r="R232" s="27"/>
      <c r="S232" s="27"/>
      <c r="T232" s="27"/>
      <c r="U232" s="27"/>
      <c r="V232" s="27"/>
      <c r="W232" s="27"/>
      <c r="X232" s="27"/>
      <c r="Y232" s="27"/>
      <c r="Z232" s="27"/>
      <c r="AA232" s="27"/>
      <c r="AB232" s="27"/>
      <c r="AC232" s="27"/>
      <c r="AD232" s="27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</row>
    <row r="233" spans="1:55" x14ac:dyDescent="0.25">
      <c r="A233" s="28"/>
      <c r="B233" s="28"/>
      <c r="C233" s="28"/>
      <c r="D233" s="2"/>
      <c r="E233" s="2"/>
      <c r="F233" s="28"/>
      <c r="G233" s="28"/>
      <c r="H233" s="28"/>
      <c r="I233" s="28"/>
      <c r="J233" s="8"/>
      <c r="K233" s="8"/>
      <c r="L233" s="8"/>
      <c r="M233" s="27"/>
      <c r="N233" s="27"/>
      <c r="O233" s="27"/>
      <c r="P233" s="27"/>
      <c r="Q233" s="27"/>
      <c r="R233" s="27"/>
      <c r="S233" s="27"/>
      <c r="T233" s="27"/>
      <c r="U233" s="27"/>
      <c r="V233" s="27"/>
      <c r="W233" s="27"/>
      <c r="X233" s="27"/>
      <c r="Y233" s="27"/>
      <c r="Z233" s="27"/>
      <c r="AA233" s="27"/>
      <c r="AB233" s="27"/>
      <c r="AC233" s="27"/>
      <c r="AD233" s="27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3"/>
    </row>
    <row r="234" spans="1:55" x14ac:dyDescent="0.25">
      <c r="A234" s="5" t="s">
        <v>87</v>
      </c>
      <c r="B234" s="6" t="s">
        <v>88</v>
      </c>
      <c r="C234" s="6" t="s">
        <v>1</v>
      </c>
      <c r="D234" s="6" t="s">
        <v>89</v>
      </c>
      <c r="E234" s="6" t="s">
        <v>240</v>
      </c>
      <c r="F234" s="6" t="s">
        <v>6</v>
      </c>
      <c r="G234" s="6" t="s">
        <v>240</v>
      </c>
      <c r="H234" s="6" t="s">
        <v>352</v>
      </c>
      <c r="I234" s="6" t="s">
        <v>47</v>
      </c>
      <c r="J234" s="8"/>
      <c r="K234" s="6" t="s">
        <v>90</v>
      </c>
      <c r="L234" s="11" t="s">
        <v>102</v>
      </c>
      <c r="M234" s="27"/>
      <c r="N234" s="27"/>
      <c r="O234" s="27"/>
      <c r="P234" s="27"/>
      <c r="Q234" s="27"/>
      <c r="R234" s="27"/>
      <c r="S234" s="27"/>
      <c r="T234" s="27"/>
      <c r="U234" s="27"/>
      <c r="V234" s="27"/>
      <c r="W234" s="27"/>
      <c r="X234" s="27"/>
      <c r="Y234" s="27"/>
      <c r="Z234" s="27"/>
      <c r="AA234" s="27"/>
      <c r="AB234" s="27"/>
      <c r="AC234" s="27"/>
      <c r="AD234" s="27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3"/>
      <c r="AY234" s="3"/>
      <c r="AZ234" s="3"/>
      <c r="BA234" s="3"/>
      <c r="BB234" s="3"/>
      <c r="BC234" s="3"/>
    </row>
    <row r="235" spans="1:55" x14ac:dyDescent="0.25">
      <c r="A235" s="5"/>
      <c r="B235" s="44" t="str">
        <f>CONCATENATE("'Инвентаризация'!",ADDRESS(ROW(B234),COLUMN(B234),4,1),":",ADDRESS(ROW(B234),COLUMN(B234)+COUNTA(B234:I234)-1,4,1))</f>
        <v>'Инвентаризация'!B234:I234</v>
      </c>
      <c r="C235" s="42" t="str">
        <f t="shared" ref="C235:I235" si="24">IF(C236="","",CONCATENATE("'Инвентаризация'!",ADDRESS(ROW(C236),COLUMN(C236),4,1),":",ADDRESS(ROW(C236)+INDEX(MATCH(1=1,C236:C350="",),)-2,COLUMN(C236),4,1)))</f>
        <v>'Инвентаризация'!C236:C237</v>
      </c>
      <c r="D235" s="42" t="str">
        <f t="shared" si="24"/>
        <v>'Инвентаризация'!D236:D239</v>
      </c>
      <c r="E235" s="42" t="str">
        <f t="shared" si="24"/>
        <v/>
      </c>
      <c r="F235" s="42" t="str">
        <f t="shared" si="24"/>
        <v>'Инвентаризация'!F236:F238</v>
      </c>
      <c r="G235" s="42" t="str">
        <f t="shared" si="24"/>
        <v/>
      </c>
      <c r="H235" s="42" t="str">
        <f t="shared" si="24"/>
        <v/>
      </c>
      <c r="I235" s="42" t="str">
        <f t="shared" si="24"/>
        <v/>
      </c>
      <c r="J235" s="8"/>
      <c r="K235" s="35"/>
      <c r="L235" s="46"/>
      <c r="M235" s="27"/>
      <c r="N235" s="27"/>
      <c r="O235" s="27"/>
      <c r="P235" s="27"/>
      <c r="Q235" s="27"/>
      <c r="R235" s="27"/>
      <c r="S235" s="27"/>
      <c r="T235" s="27"/>
      <c r="U235" s="27"/>
      <c r="V235" s="27"/>
      <c r="W235" s="27"/>
      <c r="X235" s="27"/>
      <c r="Y235" s="27"/>
      <c r="Z235" s="27"/>
      <c r="AA235" s="27"/>
      <c r="AB235" s="27"/>
      <c r="AC235" s="27"/>
      <c r="AD235" s="27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  <c r="AY235" s="3"/>
      <c r="AZ235" s="3"/>
      <c r="BA235" s="3"/>
      <c r="BB235" s="3"/>
      <c r="BC235" s="3"/>
    </row>
    <row r="236" spans="1:55" x14ac:dyDescent="0.25">
      <c r="A236" s="5"/>
      <c r="B236" s="42"/>
      <c r="C236" s="8" t="s">
        <v>91</v>
      </c>
      <c r="D236" s="8" t="s">
        <v>94</v>
      </c>
      <c r="F236" s="8" t="s">
        <v>53</v>
      </c>
      <c r="G236" s="9"/>
      <c r="H236" s="27"/>
      <c r="I236" s="8"/>
      <c r="J236" s="8"/>
      <c r="K236" s="8" t="s">
        <v>96</v>
      </c>
      <c r="L236" s="25" t="s">
        <v>17</v>
      </c>
      <c r="M236" s="27"/>
      <c r="N236" s="27"/>
      <c r="O236" s="27"/>
      <c r="P236" s="27"/>
      <c r="Q236" s="27"/>
      <c r="R236" s="27"/>
      <c r="S236" s="27"/>
      <c r="T236" s="27"/>
      <c r="U236" s="27"/>
      <c r="V236" s="27"/>
      <c r="W236" s="27"/>
      <c r="X236" s="27"/>
      <c r="Y236" s="27"/>
      <c r="Z236" s="27"/>
      <c r="AA236" s="27"/>
      <c r="AB236" s="27"/>
      <c r="AC236" s="27"/>
      <c r="AD236" s="27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B236" s="3"/>
      <c r="BC236" s="3"/>
    </row>
    <row r="237" spans="1:55" x14ac:dyDescent="0.25">
      <c r="A237" s="8"/>
      <c r="B237" s="8"/>
      <c r="C237" s="8" t="s">
        <v>92</v>
      </c>
      <c r="D237" s="8" t="s">
        <v>95</v>
      </c>
      <c r="F237" s="8" t="s">
        <v>210</v>
      </c>
      <c r="G237" s="27"/>
      <c r="H237" s="8"/>
      <c r="I237" s="8"/>
      <c r="J237" s="8"/>
      <c r="K237" s="8" t="s">
        <v>97</v>
      </c>
      <c r="L237" s="8"/>
      <c r="M237" s="27"/>
      <c r="N237" s="27"/>
      <c r="O237" s="27"/>
      <c r="P237" s="27"/>
      <c r="Q237" s="27"/>
      <c r="R237" s="27"/>
      <c r="S237" s="27"/>
      <c r="T237" s="27"/>
      <c r="U237" s="27"/>
      <c r="V237" s="27"/>
      <c r="W237" s="27"/>
      <c r="X237" s="27"/>
      <c r="Y237" s="27"/>
      <c r="Z237" s="27"/>
      <c r="AA237" s="27"/>
      <c r="AB237" s="27"/>
      <c r="AC237" s="27"/>
      <c r="AD237" s="27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  <c r="BC237" s="3"/>
    </row>
    <row r="238" spans="1:55" x14ac:dyDescent="0.25">
      <c r="A238" s="8"/>
      <c r="B238" s="8"/>
      <c r="C238" s="8"/>
      <c r="D238" s="8" t="s">
        <v>49</v>
      </c>
      <c r="F238" s="8" t="s">
        <v>231</v>
      </c>
      <c r="G238" s="27"/>
      <c r="H238" s="8"/>
      <c r="I238" s="8"/>
      <c r="J238" s="8"/>
      <c r="K238" s="8" t="s">
        <v>98</v>
      </c>
      <c r="L238" s="8"/>
      <c r="M238" s="27"/>
      <c r="N238" s="27"/>
      <c r="O238" s="27"/>
      <c r="P238" s="27"/>
      <c r="Q238" s="27"/>
      <c r="R238" s="27"/>
      <c r="S238" s="27"/>
      <c r="T238" s="27"/>
      <c r="U238" s="27"/>
      <c r="V238" s="27"/>
      <c r="W238" s="27"/>
      <c r="X238" s="27"/>
      <c r="Y238" s="27"/>
      <c r="Z238" s="27"/>
      <c r="AA238" s="27"/>
      <c r="AB238" s="27"/>
      <c r="AC238" s="27"/>
      <c r="AD238" s="27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  <c r="AZ238" s="3"/>
      <c r="BA238" s="3"/>
      <c r="BB238" s="3"/>
      <c r="BC238" s="3"/>
    </row>
    <row r="239" spans="1:55" x14ac:dyDescent="0.25">
      <c r="A239" s="8"/>
      <c r="B239" s="8"/>
      <c r="C239" s="8"/>
      <c r="D239" s="8" t="s">
        <v>23</v>
      </c>
      <c r="G239" s="27"/>
      <c r="H239" s="8"/>
      <c r="I239" s="8"/>
      <c r="J239" s="8"/>
      <c r="K239" s="8"/>
      <c r="L239" s="8"/>
      <c r="M239" s="27"/>
      <c r="N239" s="27"/>
      <c r="O239" s="27"/>
      <c r="P239" s="27"/>
      <c r="Q239" s="27"/>
      <c r="R239" s="27"/>
      <c r="S239" s="27"/>
      <c r="T239" s="27"/>
      <c r="U239" s="27"/>
      <c r="V239" s="27"/>
      <c r="W239" s="27"/>
      <c r="X239" s="27"/>
      <c r="Y239" s="27"/>
      <c r="Z239" s="27"/>
      <c r="AA239" s="27"/>
      <c r="AB239" s="27"/>
      <c r="AC239" s="27"/>
      <c r="AD239" s="27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</row>
    <row r="240" spans="1:55" x14ac:dyDescent="0.25">
      <c r="A240" s="8"/>
      <c r="B240" s="8"/>
      <c r="C240" s="8"/>
      <c r="D240" s="8"/>
      <c r="G240" s="27"/>
      <c r="H240" s="8"/>
      <c r="I240" s="8"/>
      <c r="J240" s="8"/>
      <c r="K240" s="8"/>
      <c r="L240" s="8"/>
      <c r="M240" s="27"/>
      <c r="N240" s="27"/>
      <c r="O240" s="27"/>
      <c r="P240" s="27"/>
      <c r="Q240" s="27"/>
      <c r="R240" s="27"/>
      <c r="S240" s="27"/>
      <c r="T240" s="27"/>
      <c r="U240" s="27"/>
      <c r="V240" s="27"/>
      <c r="W240" s="27"/>
      <c r="X240" s="27"/>
      <c r="Y240" s="27"/>
      <c r="Z240" s="27"/>
      <c r="AA240" s="27"/>
      <c r="AB240" s="27"/>
      <c r="AC240" s="27"/>
      <c r="AD240" s="27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  <c r="AZ240" s="3"/>
      <c r="BA240" s="3"/>
      <c r="BB240" s="3"/>
      <c r="BC240" s="3"/>
    </row>
    <row r="241" spans="1:55" x14ac:dyDescent="0.25">
      <c r="A241" s="5" t="s">
        <v>116</v>
      </c>
      <c r="B241" s="6" t="s">
        <v>117</v>
      </c>
      <c r="C241" s="6" t="s">
        <v>118</v>
      </c>
      <c r="D241" s="6" t="s">
        <v>89</v>
      </c>
      <c r="E241" s="6" t="s">
        <v>240</v>
      </c>
      <c r="F241" s="6" t="s">
        <v>6</v>
      </c>
      <c r="G241" s="6" t="s">
        <v>190</v>
      </c>
      <c r="H241" s="6" t="s">
        <v>240</v>
      </c>
      <c r="I241" s="6" t="s">
        <v>47</v>
      </c>
      <c r="J241" s="8"/>
      <c r="K241" s="11" t="s">
        <v>119</v>
      </c>
      <c r="L241" s="8"/>
      <c r="M241" s="27"/>
      <c r="N241" s="27"/>
      <c r="O241" s="27"/>
      <c r="P241" s="27"/>
      <c r="Q241" s="27"/>
      <c r="R241" s="27"/>
      <c r="S241" s="27"/>
      <c r="T241" s="27"/>
      <c r="U241" s="27"/>
      <c r="V241" s="27"/>
      <c r="W241" s="27"/>
      <c r="X241" s="27"/>
      <c r="Y241" s="27"/>
      <c r="Z241" s="27"/>
      <c r="AA241" s="27"/>
      <c r="AB241" s="27"/>
      <c r="AC241" s="27"/>
      <c r="AD241" s="27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3"/>
      <c r="BA241" s="3"/>
      <c r="BB241" s="3"/>
      <c r="BC241" s="3"/>
    </row>
    <row r="242" spans="1:55" x14ac:dyDescent="0.25">
      <c r="A242" s="5"/>
      <c r="B242" s="44" t="str">
        <f>CONCATENATE("'Инвентаризация'!",ADDRESS(ROW(B241),COLUMN(B241),4,1),":",ADDRESS(ROW(B241),COLUMN(B241)+COUNTA(B241:I241)-1,4,1))</f>
        <v>'Инвентаризация'!B241:I241</v>
      </c>
      <c r="C242" s="42" t="str">
        <f t="shared" ref="C242:I242" si="25">IF(C243="","",CONCATENATE("'Инвентаризация'!",ADDRESS(ROW(C243),COLUMN(C243),4,1),":",ADDRESS(ROW(C243)+INDEX(MATCH(1=1,C243:C359="",),)-2,COLUMN(C243),4,1)))</f>
        <v>'Инвентаризация'!C243:C246</v>
      </c>
      <c r="D242" s="42" t="str">
        <f t="shared" si="25"/>
        <v>'Инвентаризация'!D243:D246</v>
      </c>
      <c r="E242" s="42" t="str">
        <f t="shared" si="25"/>
        <v/>
      </c>
      <c r="F242" s="42" t="str">
        <f t="shared" si="25"/>
        <v>'Инвентаризация'!F243:F245</v>
      </c>
      <c r="G242" s="42" t="str">
        <f t="shared" si="25"/>
        <v/>
      </c>
      <c r="H242" s="42" t="str">
        <f t="shared" si="25"/>
        <v/>
      </c>
      <c r="I242" s="42" t="str">
        <f t="shared" si="25"/>
        <v/>
      </c>
      <c r="J242" s="8"/>
      <c r="K242" s="46"/>
      <c r="L242" s="8"/>
      <c r="M242" s="27"/>
      <c r="N242" s="27"/>
      <c r="O242" s="27"/>
      <c r="P242" s="27"/>
      <c r="Q242" s="27"/>
      <c r="R242" s="27"/>
      <c r="S242" s="27"/>
      <c r="T242" s="27"/>
      <c r="U242" s="27"/>
      <c r="V242" s="27"/>
      <c r="W242" s="27"/>
      <c r="X242" s="27"/>
      <c r="Y242" s="27"/>
      <c r="Z242" s="27"/>
      <c r="AA242" s="27"/>
      <c r="AB242" s="27"/>
      <c r="AC242" s="27"/>
      <c r="AD242" s="27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/>
      <c r="BC242" s="3"/>
    </row>
    <row r="243" spans="1:55" x14ac:dyDescent="0.25">
      <c r="A243" s="8"/>
      <c r="B243" s="42"/>
      <c r="C243" s="8" t="s">
        <v>125</v>
      </c>
      <c r="D243" s="8" t="s">
        <v>94</v>
      </c>
      <c r="F243" s="8" t="s">
        <v>53</v>
      </c>
      <c r="G243" s="9"/>
      <c r="H243" s="28"/>
      <c r="I243" s="27"/>
      <c r="J243" s="8"/>
      <c r="K243" s="24" t="s">
        <v>120</v>
      </c>
      <c r="L243" s="8"/>
      <c r="M243" s="27"/>
      <c r="N243" s="27"/>
      <c r="O243" s="27"/>
      <c r="P243" s="27"/>
      <c r="Q243" s="27"/>
      <c r="R243" s="27"/>
      <c r="S243" s="27"/>
      <c r="T243" s="27"/>
      <c r="U243" s="27"/>
      <c r="V243" s="27"/>
      <c r="W243" s="27"/>
      <c r="X243" s="27"/>
      <c r="Y243" s="27"/>
      <c r="Z243" s="27"/>
      <c r="AA243" s="27"/>
      <c r="AB243" s="27"/>
      <c r="AC243" s="27"/>
      <c r="AD243" s="27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  <c r="BC243" s="3"/>
    </row>
    <row r="244" spans="1:55" x14ac:dyDescent="0.25">
      <c r="A244" s="8"/>
      <c r="B244" s="8"/>
      <c r="C244" s="8" t="s">
        <v>124</v>
      </c>
      <c r="D244" s="8" t="s">
        <v>49</v>
      </c>
      <c r="F244" s="8" t="s">
        <v>210</v>
      </c>
      <c r="G244" s="27"/>
      <c r="H244" s="28"/>
      <c r="I244" s="27"/>
      <c r="J244" s="8"/>
      <c r="K244" s="24" t="s">
        <v>121</v>
      </c>
      <c r="L244" s="8"/>
      <c r="M244" s="27"/>
      <c r="N244" s="27"/>
      <c r="O244" s="27"/>
      <c r="P244" s="27"/>
      <c r="Q244" s="27"/>
      <c r="R244" s="27"/>
      <c r="S244" s="27"/>
      <c r="T244" s="27"/>
      <c r="U244" s="27"/>
      <c r="V244" s="27"/>
      <c r="W244" s="27"/>
      <c r="X244" s="27"/>
      <c r="Y244" s="27"/>
      <c r="Z244" s="27"/>
      <c r="AA244" s="27"/>
      <c r="AB244" s="27"/>
      <c r="AC244" s="27"/>
      <c r="AD244" s="27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  <c r="AZ244" s="3"/>
      <c r="BA244" s="3"/>
      <c r="BB244" s="3"/>
      <c r="BC244" s="3"/>
    </row>
    <row r="245" spans="1:55" x14ac:dyDescent="0.25">
      <c r="A245" s="8"/>
      <c r="B245" s="8"/>
      <c r="C245" s="8" t="s">
        <v>122</v>
      </c>
      <c r="D245" s="8" t="s">
        <v>95</v>
      </c>
      <c r="F245" s="8" t="s">
        <v>231</v>
      </c>
      <c r="G245" s="8"/>
      <c r="H245" s="28"/>
      <c r="I245" s="8"/>
      <c r="J245" s="8"/>
      <c r="K245" s="8"/>
      <c r="L245" s="8"/>
      <c r="M245" s="27"/>
      <c r="N245" s="27"/>
      <c r="O245" s="27"/>
      <c r="P245" s="27"/>
      <c r="Q245" s="27"/>
      <c r="R245" s="27"/>
      <c r="S245" s="27"/>
      <c r="T245" s="27"/>
      <c r="U245" s="27"/>
      <c r="V245" s="27"/>
      <c r="W245" s="27"/>
      <c r="X245" s="27"/>
      <c r="Y245" s="27"/>
      <c r="Z245" s="27"/>
      <c r="AA245" s="27"/>
      <c r="AB245" s="27"/>
      <c r="AC245" s="27"/>
      <c r="AD245" s="27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  <c r="AZ245" s="3"/>
      <c r="BA245" s="3"/>
      <c r="BB245" s="3"/>
      <c r="BC245" s="3"/>
    </row>
    <row r="246" spans="1:55" x14ac:dyDescent="0.25">
      <c r="A246" s="8"/>
      <c r="B246" s="8"/>
      <c r="C246" s="8" t="s">
        <v>123</v>
      </c>
      <c r="D246" s="8" t="s">
        <v>112</v>
      </c>
      <c r="G246" s="8"/>
      <c r="H246" s="28"/>
      <c r="I246" s="8"/>
      <c r="J246" s="8"/>
      <c r="K246" s="8"/>
      <c r="L246" s="8"/>
      <c r="M246" s="27"/>
      <c r="N246" s="27"/>
      <c r="O246" s="27"/>
      <c r="P246" s="27"/>
      <c r="Q246" s="27"/>
      <c r="R246" s="27"/>
      <c r="S246" s="27"/>
      <c r="T246" s="27"/>
      <c r="U246" s="27"/>
      <c r="V246" s="27"/>
      <c r="W246" s="27"/>
      <c r="X246" s="27"/>
      <c r="Y246" s="27"/>
      <c r="Z246" s="27"/>
      <c r="AA246" s="27"/>
      <c r="AB246" s="27"/>
      <c r="AC246" s="27"/>
      <c r="AD246" s="27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AY246" s="3"/>
      <c r="AZ246" s="3"/>
      <c r="BA246" s="3"/>
      <c r="BB246" s="3"/>
      <c r="BC246" s="3"/>
    </row>
    <row r="247" spans="1:55" x14ac:dyDescent="0.25">
      <c r="A247" s="8"/>
      <c r="B247" s="8"/>
      <c r="C247" s="8"/>
      <c r="D247" s="8"/>
      <c r="G247" s="8"/>
      <c r="H247" s="28"/>
      <c r="I247" s="8"/>
      <c r="J247" s="8"/>
      <c r="K247" s="8"/>
      <c r="L247" s="8"/>
      <c r="M247" s="27"/>
      <c r="N247" s="27"/>
      <c r="O247" s="27"/>
      <c r="P247" s="27"/>
      <c r="Q247" s="27"/>
      <c r="R247" s="27"/>
      <c r="S247" s="27"/>
      <c r="T247" s="27"/>
      <c r="U247" s="27"/>
      <c r="V247" s="27"/>
      <c r="W247" s="27"/>
      <c r="X247" s="27"/>
      <c r="Y247" s="27"/>
      <c r="Z247" s="27"/>
      <c r="AA247" s="27"/>
      <c r="AB247" s="27"/>
      <c r="AC247" s="27"/>
      <c r="AD247" s="27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  <c r="AY247" s="3"/>
      <c r="AZ247" s="3"/>
      <c r="BA247" s="3"/>
      <c r="BB247" s="3"/>
      <c r="BC247" s="3"/>
    </row>
    <row r="248" spans="1:55" x14ac:dyDescent="0.25">
      <c r="A248" s="5" t="s">
        <v>131</v>
      </c>
      <c r="B248" s="6" t="s">
        <v>132</v>
      </c>
      <c r="C248" s="6" t="s">
        <v>89</v>
      </c>
      <c r="D248" s="6" t="s">
        <v>240</v>
      </c>
      <c r="E248" s="6" t="s">
        <v>240</v>
      </c>
      <c r="F248" s="6" t="s">
        <v>6</v>
      </c>
      <c r="G248" s="6" t="s">
        <v>240</v>
      </c>
      <c r="H248" s="17" t="s">
        <v>183</v>
      </c>
      <c r="I248" s="6" t="s">
        <v>47</v>
      </c>
      <c r="J248" s="8"/>
      <c r="K248" s="8"/>
      <c r="L248" s="8"/>
      <c r="M248" s="27"/>
      <c r="N248" s="27"/>
      <c r="O248" s="27"/>
      <c r="P248" s="27"/>
      <c r="Q248" s="27"/>
      <c r="R248" s="27"/>
      <c r="S248" s="27"/>
      <c r="T248" s="27"/>
      <c r="U248" s="27"/>
      <c r="V248" s="27"/>
      <c r="W248" s="27"/>
      <c r="X248" s="27"/>
      <c r="Y248" s="27"/>
      <c r="Z248" s="27"/>
      <c r="AA248" s="27"/>
      <c r="AB248" s="27"/>
      <c r="AC248" s="27"/>
      <c r="AD248" s="27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  <c r="AX248" s="3"/>
      <c r="AY248" s="3"/>
      <c r="AZ248" s="3"/>
      <c r="BA248" s="3"/>
      <c r="BB248" s="3"/>
      <c r="BC248" s="3"/>
    </row>
    <row r="249" spans="1:55" x14ac:dyDescent="0.25">
      <c r="A249" s="5"/>
      <c r="B249" s="44" t="str">
        <f>CONCATENATE("'Инвентаризация'!",ADDRESS(ROW(B248),COLUMN(B248),4,1),":",ADDRESS(ROW(B248),COLUMN(B248)+COUNTA(B248:I248)-1,4,1))</f>
        <v>'Инвентаризация'!B248:I248</v>
      </c>
      <c r="C249" s="42" t="str">
        <f t="shared" ref="C249:I249" si="26">IF(C250="","",CONCATENATE("'Инвентаризация'!",ADDRESS(ROW(C250),COLUMN(C250),4,1),":",ADDRESS(ROW(C250)+INDEX(MATCH(1=1,C250:C368="",),)-2,COLUMN(C250),4,1)))</f>
        <v>'Инвентаризация'!C250:C252</v>
      </c>
      <c r="D249" s="42" t="str">
        <f t="shared" si="26"/>
        <v/>
      </c>
      <c r="E249" s="42" t="str">
        <f t="shared" si="26"/>
        <v/>
      </c>
      <c r="F249" s="42" t="str">
        <f t="shared" si="26"/>
        <v>'Инвентаризация'!F250:F252</v>
      </c>
      <c r="G249" s="42" t="str">
        <f t="shared" si="26"/>
        <v/>
      </c>
      <c r="H249" s="42" t="str">
        <f t="shared" si="26"/>
        <v/>
      </c>
      <c r="I249" s="42" t="str">
        <f t="shared" si="26"/>
        <v/>
      </c>
      <c r="J249" s="8"/>
      <c r="K249" s="8"/>
      <c r="L249" s="8"/>
      <c r="M249" s="27"/>
      <c r="N249" s="27"/>
      <c r="O249" s="27"/>
      <c r="P249" s="27"/>
      <c r="Q249" s="27"/>
      <c r="R249" s="27"/>
      <c r="S249" s="27"/>
      <c r="T249" s="27"/>
      <c r="U249" s="27"/>
      <c r="V249" s="27"/>
      <c r="W249" s="27"/>
      <c r="X249" s="27"/>
      <c r="Y249" s="27"/>
      <c r="Z249" s="27"/>
      <c r="AA249" s="27"/>
      <c r="AB249" s="27"/>
      <c r="AC249" s="27"/>
      <c r="AD249" s="27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  <c r="AZ249" s="3"/>
      <c r="BA249" s="3"/>
      <c r="BB249" s="3"/>
      <c r="BC249" s="3"/>
    </row>
    <row r="250" spans="1:55" x14ac:dyDescent="0.25">
      <c r="A250" s="8"/>
      <c r="B250" s="42"/>
      <c r="C250" s="8" t="s">
        <v>94</v>
      </c>
      <c r="D250" s="8"/>
      <c r="F250" s="8" t="s">
        <v>53</v>
      </c>
      <c r="G250" s="8"/>
      <c r="H250" s="9"/>
      <c r="I250" s="8"/>
      <c r="J250" s="8"/>
      <c r="K250" s="8"/>
      <c r="L250" s="8"/>
      <c r="M250" s="27"/>
      <c r="N250" s="27"/>
      <c r="O250" s="27"/>
      <c r="P250" s="27"/>
      <c r="Q250" s="27"/>
      <c r="R250" s="27"/>
      <c r="S250" s="27"/>
      <c r="T250" s="27"/>
      <c r="U250" s="27"/>
      <c r="V250" s="27"/>
      <c r="W250" s="27"/>
      <c r="X250" s="27"/>
      <c r="Y250" s="27"/>
      <c r="Z250" s="27"/>
      <c r="AA250" s="27"/>
      <c r="AB250" s="27"/>
      <c r="AC250" s="27"/>
      <c r="AD250" s="27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  <c r="AZ250" s="3"/>
      <c r="BA250" s="3"/>
      <c r="BB250" s="3"/>
      <c r="BC250" s="3"/>
    </row>
    <row r="251" spans="1:55" x14ac:dyDescent="0.25">
      <c r="A251" s="8"/>
      <c r="B251" s="8"/>
      <c r="C251" s="8" t="s">
        <v>95</v>
      </c>
      <c r="D251" s="8"/>
      <c r="F251" s="8" t="s">
        <v>210</v>
      </c>
      <c r="G251" s="8"/>
      <c r="H251" s="27"/>
      <c r="I251" s="8"/>
      <c r="J251" s="8"/>
      <c r="K251" s="8"/>
      <c r="L251" s="8"/>
      <c r="M251" s="27"/>
      <c r="N251" s="27"/>
      <c r="O251" s="27"/>
      <c r="P251" s="27"/>
      <c r="Q251" s="27"/>
      <c r="R251" s="27"/>
      <c r="S251" s="27"/>
      <c r="T251" s="27"/>
      <c r="U251" s="27"/>
      <c r="V251" s="27"/>
      <c r="W251" s="27"/>
      <c r="X251" s="27"/>
      <c r="Y251" s="27"/>
      <c r="Z251" s="27"/>
      <c r="AA251" s="27"/>
      <c r="AB251" s="27"/>
      <c r="AC251" s="27"/>
      <c r="AD251" s="27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  <c r="AZ251" s="3"/>
      <c r="BA251" s="3"/>
      <c r="BB251" s="3"/>
      <c r="BC251" s="3"/>
    </row>
    <row r="252" spans="1:55" x14ac:dyDescent="0.25">
      <c r="A252" s="8"/>
      <c r="B252" s="8"/>
      <c r="C252" s="8" t="s">
        <v>112</v>
      </c>
      <c r="D252" s="8"/>
      <c r="F252" s="8" t="s">
        <v>231</v>
      </c>
      <c r="G252" s="8"/>
      <c r="H252" s="27"/>
      <c r="I252" s="8"/>
      <c r="J252" s="8"/>
      <c r="K252" s="8"/>
      <c r="L252" s="8"/>
      <c r="M252" s="27"/>
      <c r="N252" s="27"/>
      <c r="O252" s="27"/>
      <c r="P252" s="27"/>
      <c r="Q252" s="27"/>
      <c r="R252" s="27"/>
      <c r="S252" s="27"/>
      <c r="T252" s="27"/>
      <c r="U252" s="27"/>
      <c r="V252" s="27"/>
      <c r="W252" s="27"/>
      <c r="X252" s="27"/>
      <c r="Y252" s="27"/>
      <c r="Z252" s="27"/>
      <c r="AA252" s="27"/>
      <c r="AB252" s="27"/>
      <c r="AC252" s="27"/>
      <c r="AD252" s="27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  <c r="AW252" s="3"/>
      <c r="AX252" s="3"/>
      <c r="AY252" s="3"/>
      <c r="AZ252" s="3"/>
      <c r="BA252" s="3"/>
      <c r="BB252" s="3"/>
      <c r="BC252" s="3"/>
    </row>
    <row r="253" spans="1:55" x14ac:dyDescent="0.25">
      <c r="A253" s="8"/>
      <c r="B253" s="8"/>
      <c r="D253" s="8"/>
      <c r="F253" s="8"/>
      <c r="G253" s="8"/>
      <c r="H253" s="27"/>
      <c r="I253" s="8"/>
      <c r="J253" s="8"/>
      <c r="K253" s="8"/>
      <c r="L253" s="8"/>
      <c r="M253" s="27"/>
      <c r="N253" s="27"/>
      <c r="O253" s="27"/>
      <c r="P253" s="27"/>
      <c r="Q253" s="27"/>
      <c r="R253" s="27"/>
      <c r="S253" s="27"/>
      <c r="T253" s="27"/>
      <c r="U253" s="27"/>
      <c r="V253" s="27"/>
      <c r="W253" s="27"/>
      <c r="X253" s="27"/>
      <c r="Y253" s="27"/>
      <c r="Z253" s="27"/>
      <c r="AA253" s="27"/>
      <c r="AB253" s="27"/>
      <c r="AC253" s="27"/>
      <c r="AD253" s="27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3"/>
      <c r="AW253" s="3"/>
      <c r="AX253" s="3"/>
      <c r="AY253" s="3"/>
      <c r="AZ253" s="3"/>
      <c r="BA253" s="3"/>
      <c r="BB253" s="3"/>
      <c r="BC253" s="3"/>
    </row>
    <row r="254" spans="1:55" x14ac:dyDescent="0.25">
      <c r="A254" s="20" t="s">
        <v>133</v>
      </c>
      <c r="B254" s="17" t="s">
        <v>134</v>
      </c>
      <c r="C254" s="17" t="s">
        <v>89</v>
      </c>
      <c r="D254" s="17" t="s">
        <v>281</v>
      </c>
      <c r="E254" s="6" t="s">
        <v>240</v>
      </c>
      <c r="F254" s="17" t="s">
        <v>6</v>
      </c>
      <c r="G254" s="6" t="s">
        <v>240</v>
      </c>
      <c r="H254" s="17" t="s">
        <v>183</v>
      </c>
      <c r="I254" s="17" t="s">
        <v>47</v>
      </c>
      <c r="J254" s="8"/>
      <c r="K254" s="8"/>
      <c r="L254" s="8"/>
      <c r="M254" s="27"/>
      <c r="N254" s="27"/>
      <c r="O254" s="27"/>
      <c r="P254" s="27"/>
      <c r="Q254" s="27"/>
      <c r="R254" s="27"/>
      <c r="S254" s="27"/>
      <c r="T254" s="27"/>
      <c r="U254" s="27"/>
      <c r="V254" s="27"/>
      <c r="W254" s="27"/>
      <c r="X254" s="27"/>
      <c r="Y254" s="27"/>
      <c r="Z254" s="27"/>
      <c r="AA254" s="27"/>
      <c r="AB254" s="27"/>
      <c r="AC254" s="27"/>
      <c r="AD254" s="27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  <c r="AZ254" s="3"/>
      <c r="BA254" s="3"/>
      <c r="BB254" s="3"/>
      <c r="BC254" s="3"/>
    </row>
    <row r="255" spans="1:55" x14ac:dyDescent="0.25">
      <c r="A255" s="20"/>
      <c r="B255" s="44" t="str">
        <f>CONCATENATE("'Инвентаризация'!",ADDRESS(ROW(B254),COLUMN(B254),4,1),":",ADDRESS(ROW(B254),COLUMN(B254)+COUNTA(B254:I254)-1,4,1))</f>
        <v>'Инвентаризация'!B254:I254</v>
      </c>
      <c r="C255" s="42" t="str">
        <f t="shared" ref="C255:I255" si="27">IF(C256="","",CONCATENATE("'Инвентаризация'!",ADDRESS(ROW(C256),COLUMN(C256),4,1),":",ADDRESS(ROW(C256)+INDEX(MATCH(1=1,C256:C378="",),)-2,COLUMN(C256),4,1)))</f>
        <v>'Инвентаризация'!C256:C258</v>
      </c>
      <c r="D255" s="42" t="str">
        <f t="shared" si="27"/>
        <v>'Инвентаризация'!D256:D258</v>
      </c>
      <c r="E255" s="42" t="str">
        <f t="shared" si="27"/>
        <v/>
      </c>
      <c r="F255" s="42" t="str">
        <f t="shared" si="27"/>
        <v>'Инвентаризация'!F256:F258</v>
      </c>
      <c r="G255" s="42" t="str">
        <f t="shared" si="27"/>
        <v/>
      </c>
      <c r="H255" s="42" t="str">
        <f t="shared" si="27"/>
        <v/>
      </c>
      <c r="I255" s="42" t="str">
        <f t="shared" si="27"/>
        <v/>
      </c>
      <c r="J255" s="8"/>
      <c r="K255" s="8"/>
      <c r="L255" s="8"/>
      <c r="M255" s="27"/>
      <c r="N255" s="27"/>
      <c r="O255" s="27"/>
      <c r="P255" s="27"/>
      <c r="Q255" s="27"/>
      <c r="R255" s="27"/>
      <c r="S255" s="27"/>
      <c r="T255" s="27"/>
      <c r="U255" s="27"/>
      <c r="V255" s="27"/>
      <c r="W255" s="27"/>
      <c r="X255" s="27"/>
      <c r="Y255" s="27"/>
      <c r="Z255" s="27"/>
      <c r="AA255" s="27"/>
      <c r="AB255" s="27"/>
      <c r="AC255" s="27"/>
      <c r="AD255" s="27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/>
      <c r="BA255" s="3"/>
      <c r="BB255" s="3"/>
      <c r="BC255" s="3"/>
    </row>
    <row r="256" spans="1:55" x14ac:dyDescent="0.25">
      <c r="A256" s="18"/>
      <c r="B256" s="42"/>
      <c r="C256" s="18" t="s">
        <v>94</v>
      </c>
      <c r="D256" s="18" t="s">
        <v>49</v>
      </c>
      <c r="F256" s="18" t="s">
        <v>53</v>
      </c>
      <c r="G256" s="8"/>
      <c r="H256" s="19"/>
      <c r="I256" s="8"/>
      <c r="J256" s="8"/>
      <c r="K256" s="8"/>
      <c r="L256" s="8"/>
      <c r="M256" s="27"/>
      <c r="N256" s="27"/>
      <c r="O256" s="27"/>
      <c r="P256" s="27"/>
      <c r="Q256" s="27"/>
      <c r="R256" s="27"/>
      <c r="S256" s="27"/>
      <c r="T256" s="27"/>
      <c r="U256" s="27"/>
      <c r="V256" s="27"/>
      <c r="W256" s="27"/>
      <c r="X256" s="27"/>
      <c r="Y256" s="27"/>
      <c r="Z256" s="27"/>
      <c r="AA256" s="27"/>
      <c r="AB256" s="27"/>
      <c r="AC256" s="27"/>
      <c r="AD256" s="27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  <c r="AZ256" s="3"/>
      <c r="BA256" s="3"/>
      <c r="BB256" s="3"/>
      <c r="BC256" s="3"/>
    </row>
    <row r="257" spans="1:55" x14ac:dyDescent="0.25">
      <c r="A257" s="18"/>
      <c r="B257" s="18"/>
      <c r="C257" s="18" t="s">
        <v>95</v>
      </c>
      <c r="D257" s="18" t="s">
        <v>94</v>
      </c>
      <c r="F257" s="18" t="s">
        <v>210</v>
      </c>
      <c r="G257" s="8"/>
      <c r="H257" s="27"/>
      <c r="I257" s="8"/>
      <c r="J257" s="8"/>
      <c r="K257" s="8"/>
      <c r="L257" s="8"/>
      <c r="M257" s="27"/>
      <c r="N257" s="27"/>
      <c r="O257" s="27"/>
      <c r="P257" s="27"/>
      <c r="Q257" s="27"/>
      <c r="R257" s="27"/>
      <c r="S257" s="27"/>
      <c r="T257" s="27"/>
      <c r="U257" s="27"/>
      <c r="V257" s="27"/>
      <c r="W257" s="27"/>
      <c r="X257" s="27"/>
      <c r="Y257" s="27"/>
      <c r="Z257" s="27"/>
      <c r="AA257" s="27"/>
      <c r="AB257" s="27"/>
      <c r="AC257" s="27"/>
      <c r="AD257" s="27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  <c r="AZ257" s="3"/>
      <c r="BA257" s="3"/>
      <c r="BB257" s="3"/>
      <c r="BC257" s="3"/>
    </row>
    <row r="258" spans="1:55" x14ac:dyDescent="0.25">
      <c r="A258" s="18"/>
      <c r="B258" s="18"/>
      <c r="C258" s="18" t="s">
        <v>112</v>
      </c>
      <c r="D258" s="18" t="s">
        <v>112</v>
      </c>
      <c r="F258" s="18" t="s">
        <v>231</v>
      </c>
      <c r="G258" s="8"/>
      <c r="H258" s="27"/>
      <c r="I258" s="8"/>
      <c r="J258" s="8"/>
      <c r="K258" s="8"/>
      <c r="L258" s="8"/>
      <c r="M258" s="27"/>
      <c r="N258" s="27"/>
      <c r="O258" s="27"/>
      <c r="P258" s="27"/>
      <c r="Q258" s="27"/>
      <c r="R258" s="27"/>
      <c r="S258" s="27"/>
      <c r="T258" s="27"/>
      <c r="U258" s="27"/>
      <c r="V258" s="27"/>
      <c r="W258" s="27"/>
      <c r="X258" s="27"/>
      <c r="Y258" s="27"/>
      <c r="Z258" s="27"/>
      <c r="AA258" s="27"/>
      <c r="AB258" s="27"/>
      <c r="AC258" s="27"/>
      <c r="AD258" s="27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AX258" s="3"/>
      <c r="AY258" s="3"/>
      <c r="AZ258" s="3"/>
      <c r="BA258" s="3"/>
      <c r="BB258" s="3"/>
      <c r="BC258" s="3"/>
    </row>
    <row r="259" spans="1:55" x14ac:dyDescent="0.25">
      <c r="A259" s="18"/>
      <c r="B259" s="18"/>
      <c r="D259" s="18"/>
      <c r="F259" s="18"/>
      <c r="G259" s="8"/>
      <c r="H259" s="27"/>
      <c r="I259" s="8"/>
      <c r="J259" s="8"/>
      <c r="K259" s="8"/>
      <c r="L259" s="8"/>
      <c r="M259" s="27"/>
      <c r="N259" s="27"/>
      <c r="O259" s="27"/>
      <c r="P259" s="27"/>
      <c r="Q259" s="27"/>
      <c r="R259" s="27"/>
      <c r="S259" s="27"/>
      <c r="T259" s="27"/>
      <c r="U259" s="27"/>
      <c r="V259" s="27"/>
      <c r="W259" s="27"/>
      <c r="X259" s="27"/>
      <c r="Y259" s="27"/>
      <c r="Z259" s="27"/>
      <c r="AA259" s="27"/>
      <c r="AB259" s="27"/>
      <c r="AC259" s="27"/>
      <c r="AD259" s="27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  <c r="AY259" s="3"/>
      <c r="AZ259" s="3"/>
      <c r="BA259" s="3"/>
      <c r="BB259" s="3"/>
      <c r="BC259" s="3"/>
    </row>
    <row r="260" spans="1:55" x14ac:dyDescent="0.25">
      <c r="A260" s="20" t="s">
        <v>135</v>
      </c>
      <c r="B260" s="17" t="s">
        <v>136</v>
      </c>
      <c r="C260" s="6" t="s">
        <v>351</v>
      </c>
      <c r="D260" s="17" t="s">
        <v>89</v>
      </c>
      <c r="E260" s="6" t="s">
        <v>240</v>
      </c>
      <c r="F260" s="17" t="s">
        <v>6</v>
      </c>
      <c r="G260" s="6" t="s">
        <v>240</v>
      </c>
      <c r="H260" s="6" t="s">
        <v>241</v>
      </c>
      <c r="I260" s="17" t="s">
        <v>47</v>
      </c>
      <c r="J260" s="8"/>
      <c r="K260" s="8"/>
      <c r="L260" s="8"/>
      <c r="M260" s="27"/>
      <c r="N260" s="27"/>
      <c r="O260" s="27"/>
      <c r="P260" s="27"/>
      <c r="Q260" s="27"/>
      <c r="R260" s="27"/>
      <c r="S260" s="27"/>
      <c r="T260" s="27"/>
      <c r="U260" s="27"/>
      <c r="V260" s="27"/>
      <c r="W260" s="27"/>
      <c r="X260" s="27"/>
      <c r="Y260" s="27"/>
      <c r="Z260" s="27"/>
      <c r="AA260" s="27"/>
      <c r="AB260" s="27"/>
      <c r="AC260" s="27"/>
      <c r="AD260" s="27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  <c r="AY260" s="3"/>
      <c r="AZ260" s="3"/>
      <c r="BA260" s="3"/>
      <c r="BB260" s="3"/>
      <c r="BC260" s="3"/>
    </row>
    <row r="261" spans="1:55" x14ac:dyDescent="0.25">
      <c r="A261" s="20"/>
      <c r="B261" s="44" t="str">
        <f>CONCATENATE("'Инвентаризация'!",ADDRESS(ROW(B260),COLUMN(B260),4,1),":",ADDRESS(ROW(B260),COLUMN(B260)+COUNTA(B260:I260)-1,4,1))</f>
        <v>'Инвентаризация'!B260:I260</v>
      </c>
      <c r="C261" s="42" t="str">
        <f t="shared" ref="C261:I261" si="28">IF(C262="","",CONCATENATE("'Инвентаризация'!",ADDRESS(ROW(C262),COLUMN(C262),4,1),":",ADDRESS(ROW(C262)+INDEX(MATCH(1=1,C262:C384="",),)-2,COLUMN(C262),4,1)))</f>
        <v>'Инвентаризация'!C262:C265</v>
      </c>
      <c r="D261" s="42" t="str">
        <f t="shared" si="28"/>
        <v>'Инвентаризация'!D262:D266</v>
      </c>
      <c r="E261" s="42" t="str">
        <f t="shared" si="28"/>
        <v/>
      </c>
      <c r="F261" s="42" t="str">
        <f t="shared" si="28"/>
        <v>'Инвентаризация'!F262:F264</v>
      </c>
      <c r="G261" s="42" t="str">
        <f t="shared" si="28"/>
        <v/>
      </c>
      <c r="H261" s="42" t="str">
        <f t="shared" si="28"/>
        <v/>
      </c>
      <c r="I261" s="42" t="str">
        <f t="shared" si="28"/>
        <v/>
      </c>
      <c r="J261" s="8"/>
      <c r="K261" s="8"/>
      <c r="L261" s="8"/>
      <c r="M261" s="27"/>
      <c r="N261" s="27"/>
      <c r="O261" s="27"/>
      <c r="P261" s="27"/>
      <c r="Q261" s="27"/>
      <c r="R261" s="27"/>
      <c r="S261" s="27"/>
      <c r="T261" s="27"/>
      <c r="U261" s="27"/>
      <c r="V261" s="27"/>
      <c r="W261" s="27"/>
      <c r="X261" s="27"/>
      <c r="Y261" s="27"/>
      <c r="Z261" s="27"/>
      <c r="AA261" s="27"/>
      <c r="AB261" s="27"/>
      <c r="AC261" s="27"/>
      <c r="AD261" s="27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  <c r="AY261" s="3"/>
      <c r="AZ261" s="3"/>
      <c r="BA261" s="3"/>
      <c r="BB261" s="3"/>
      <c r="BC261" s="3"/>
    </row>
    <row r="262" spans="1:55" x14ac:dyDescent="0.25">
      <c r="A262" s="8"/>
      <c r="B262" s="42"/>
      <c r="C262" s="8" t="s">
        <v>100</v>
      </c>
      <c r="D262" s="8" t="s">
        <v>94</v>
      </c>
      <c r="E262" s="8"/>
      <c r="F262" s="18" t="s">
        <v>53</v>
      </c>
      <c r="G262" s="8"/>
      <c r="H262" s="8"/>
      <c r="I262" s="8"/>
      <c r="J262" s="8"/>
      <c r="K262" s="8"/>
      <c r="L262" s="8"/>
      <c r="M262" s="27"/>
      <c r="N262" s="27"/>
      <c r="O262" s="27"/>
      <c r="P262" s="27"/>
      <c r="Q262" s="27"/>
      <c r="R262" s="27"/>
      <c r="S262" s="27"/>
      <c r="T262" s="27"/>
      <c r="U262" s="27"/>
      <c r="V262" s="27"/>
      <c r="W262" s="27"/>
      <c r="X262" s="27"/>
      <c r="Y262" s="27"/>
      <c r="Z262" s="27"/>
      <c r="AA262" s="27"/>
      <c r="AB262" s="27"/>
      <c r="AC262" s="27"/>
      <c r="AD262" s="27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  <c r="AX262" s="3"/>
      <c r="AY262" s="3"/>
      <c r="AZ262" s="3"/>
      <c r="BA262" s="3"/>
      <c r="BB262" s="3"/>
      <c r="BC262" s="3"/>
    </row>
    <row r="263" spans="1:55" x14ac:dyDescent="0.25">
      <c r="A263" s="8"/>
      <c r="B263" s="8"/>
      <c r="C263" s="8" t="s">
        <v>101</v>
      </c>
      <c r="D263" s="8" t="s">
        <v>49</v>
      </c>
      <c r="E263" s="8"/>
      <c r="F263" s="18" t="s">
        <v>210</v>
      </c>
      <c r="G263" s="8"/>
      <c r="H263" s="8"/>
      <c r="I263" s="8"/>
      <c r="J263" s="8"/>
      <c r="K263" s="8"/>
      <c r="L263" s="8"/>
      <c r="M263" s="27"/>
      <c r="N263" s="27"/>
      <c r="O263" s="27"/>
      <c r="P263" s="27"/>
      <c r="Q263" s="27"/>
      <c r="R263" s="27"/>
      <c r="S263" s="27"/>
      <c r="T263" s="27"/>
      <c r="U263" s="27"/>
      <c r="V263" s="27"/>
      <c r="W263" s="27"/>
      <c r="X263" s="27"/>
      <c r="Y263" s="27"/>
      <c r="Z263" s="27"/>
      <c r="AA263" s="27"/>
      <c r="AB263" s="27"/>
      <c r="AC263" s="27"/>
      <c r="AD263" s="27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  <c r="AX263" s="3"/>
      <c r="AY263" s="3"/>
      <c r="AZ263" s="3"/>
      <c r="BA263" s="3"/>
      <c r="BB263" s="3"/>
      <c r="BC263" s="3"/>
    </row>
    <row r="264" spans="1:55" x14ac:dyDescent="0.25">
      <c r="A264" s="8"/>
      <c r="B264" s="8"/>
      <c r="C264" s="8" t="s">
        <v>12</v>
      </c>
      <c r="D264" s="8" t="s">
        <v>95</v>
      </c>
      <c r="E264" s="8"/>
      <c r="F264" s="18" t="s">
        <v>231</v>
      </c>
      <c r="G264" s="8"/>
      <c r="H264" s="8"/>
      <c r="I264" s="8"/>
      <c r="J264" s="8"/>
      <c r="K264" s="8"/>
      <c r="L264" s="8"/>
      <c r="M264" s="27"/>
      <c r="N264" s="27"/>
      <c r="O264" s="27"/>
      <c r="P264" s="27"/>
      <c r="Q264" s="27"/>
      <c r="R264" s="27"/>
      <c r="S264" s="27"/>
      <c r="T264" s="27"/>
      <c r="U264" s="27"/>
      <c r="V264" s="27"/>
      <c r="W264" s="27"/>
      <c r="X264" s="27"/>
      <c r="Y264" s="27"/>
      <c r="Z264" s="27"/>
      <c r="AA264" s="27"/>
      <c r="AB264" s="27"/>
      <c r="AC264" s="27"/>
      <c r="AD264" s="27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  <c r="AX264" s="3"/>
      <c r="AY264" s="3"/>
      <c r="AZ264" s="3"/>
      <c r="BA264" s="3"/>
      <c r="BB264" s="3"/>
      <c r="BC264" s="3"/>
    </row>
    <row r="265" spans="1:55" x14ac:dyDescent="0.25">
      <c r="A265" s="8"/>
      <c r="B265" s="8"/>
      <c r="C265" s="8" t="s">
        <v>13</v>
      </c>
      <c r="D265" s="8" t="s">
        <v>112</v>
      </c>
      <c r="E265" s="8"/>
      <c r="G265" s="8"/>
      <c r="H265" s="8"/>
      <c r="I265" s="8"/>
      <c r="J265" s="8"/>
      <c r="K265" s="8"/>
      <c r="L265" s="8"/>
      <c r="M265" s="27"/>
      <c r="N265" s="27"/>
      <c r="O265" s="27"/>
      <c r="P265" s="27"/>
      <c r="Q265" s="27"/>
      <c r="R265" s="27"/>
      <c r="S265" s="27"/>
      <c r="T265" s="27"/>
      <c r="U265" s="27"/>
      <c r="V265" s="27"/>
      <c r="W265" s="27"/>
      <c r="X265" s="27"/>
      <c r="Y265" s="27"/>
      <c r="Z265" s="27"/>
      <c r="AA265" s="27"/>
      <c r="AB265" s="27"/>
      <c r="AC265" s="27"/>
      <c r="AD265" s="27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3"/>
      <c r="AX265" s="3"/>
      <c r="AY265" s="3"/>
      <c r="AZ265" s="3"/>
      <c r="BA265" s="3"/>
      <c r="BB265" s="3"/>
      <c r="BC265" s="3"/>
    </row>
    <row r="266" spans="1:55" x14ac:dyDescent="0.25">
      <c r="A266" s="8"/>
      <c r="B266" s="8"/>
      <c r="D266" s="8" t="s">
        <v>23</v>
      </c>
      <c r="E266" s="27"/>
      <c r="F266" s="8"/>
      <c r="G266" s="8"/>
      <c r="H266" s="8"/>
      <c r="I266" s="8"/>
      <c r="J266" s="8"/>
      <c r="K266" s="8"/>
      <c r="L266" s="8"/>
      <c r="M266" s="27"/>
      <c r="N266" s="27"/>
      <c r="O266" s="27"/>
      <c r="P266" s="27"/>
      <c r="Q266" s="27"/>
      <c r="R266" s="27"/>
      <c r="S266" s="27"/>
      <c r="T266" s="27"/>
      <c r="U266" s="27"/>
      <c r="V266" s="27"/>
      <c r="W266" s="27"/>
      <c r="X266" s="27"/>
      <c r="Y266" s="27"/>
      <c r="Z266" s="27"/>
      <c r="AA266" s="27"/>
      <c r="AB266" s="27"/>
      <c r="AC266" s="27"/>
      <c r="AD266" s="27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  <c r="AS266" s="3"/>
      <c r="AT266" s="3"/>
      <c r="AU266" s="3"/>
      <c r="AV266" s="3"/>
      <c r="AW266" s="3"/>
      <c r="AX266" s="3"/>
      <c r="AY266" s="3"/>
      <c r="AZ266" s="3"/>
      <c r="BA266" s="3"/>
      <c r="BB266" s="3"/>
      <c r="BC266" s="3"/>
    </row>
    <row r="267" spans="1:55" x14ac:dyDescent="0.25">
      <c r="A267" s="8"/>
      <c r="B267" s="8"/>
      <c r="D267" s="8"/>
      <c r="E267" s="27"/>
      <c r="F267" s="8"/>
      <c r="G267" s="8"/>
      <c r="H267" s="8"/>
      <c r="I267" s="8"/>
      <c r="J267" s="8"/>
      <c r="K267" s="8"/>
      <c r="L267" s="8"/>
      <c r="M267" s="27"/>
      <c r="N267" s="27"/>
      <c r="O267" s="27"/>
      <c r="P267" s="27"/>
      <c r="Q267" s="27"/>
      <c r="R267" s="27"/>
      <c r="S267" s="27"/>
      <c r="T267" s="27"/>
      <c r="U267" s="27"/>
      <c r="V267" s="27"/>
      <c r="W267" s="27"/>
      <c r="X267" s="27"/>
      <c r="Y267" s="27"/>
      <c r="Z267" s="27"/>
      <c r="AA267" s="27"/>
      <c r="AB267" s="27"/>
      <c r="AC267" s="27"/>
      <c r="AD267" s="27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  <c r="AW267" s="3"/>
      <c r="AX267" s="3"/>
      <c r="AY267" s="3"/>
      <c r="AZ267" s="3"/>
      <c r="BA267" s="3"/>
      <c r="BB267" s="3"/>
      <c r="BC267" s="3"/>
    </row>
    <row r="268" spans="1:55" ht="18.75" x14ac:dyDescent="0.25">
      <c r="A268" s="63">
        <v>6</v>
      </c>
      <c r="B268" s="64" t="s">
        <v>235</v>
      </c>
      <c r="C268" s="64"/>
      <c r="D268" s="64"/>
      <c r="E268" s="64"/>
      <c r="F268" s="64"/>
      <c r="G268" s="64"/>
      <c r="H268" s="64"/>
      <c r="I268" s="64"/>
      <c r="J268" s="8"/>
      <c r="K268" s="8"/>
      <c r="L268" s="8"/>
      <c r="M268" s="27"/>
      <c r="N268" s="27"/>
      <c r="O268" s="27"/>
      <c r="P268" s="27"/>
      <c r="Q268" s="27"/>
      <c r="R268" s="27"/>
      <c r="S268" s="27"/>
      <c r="T268" s="27"/>
      <c r="U268" s="27"/>
      <c r="V268" s="27"/>
      <c r="W268" s="27"/>
      <c r="X268" s="27"/>
      <c r="Y268" s="27"/>
      <c r="Z268" s="27"/>
      <c r="AA268" s="27"/>
      <c r="AB268" s="27"/>
      <c r="AC268" s="27"/>
      <c r="AD268" s="27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  <c r="AW268" s="3"/>
      <c r="AX268" s="3"/>
      <c r="AY268" s="3"/>
      <c r="AZ268" s="3"/>
      <c r="BA268" s="3"/>
      <c r="BB268" s="3"/>
      <c r="BC268" s="3"/>
    </row>
    <row r="269" spans="1:55" x14ac:dyDescent="0.25">
      <c r="A269" s="8"/>
      <c r="B269" s="8"/>
      <c r="C269" s="8">
        <v>1</v>
      </c>
      <c r="D269" s="14" t="str">
        <f>B272</f>
        <v>Водоём</v>
      </c>
      <c r="F269" s="8"/>
      <c r="G269" s="8"/>
      <c r="H269" s="8"/>
      <c r="I269" s="8"/>
      <c r="J269" s="8"/>
      <c r="K269" s="8"/>
      <c r="L269" s="8"/>
      <c r="M269" s="27"/>
      <c r="N269" s="27"/>
      <c r="O269" s="27"/>
      <c r="P269" s="27"/>
      <c r="Q269" s="27"/>
      <c r="R269" s="27"/>
      <c r="S269" s="27"/>
      <c r="T269" s="27"/>
      <c r="U269" s="27"/>
      <c r="V269" s="27"/>
      <c r="W269" s="27"/>
      <c r="X269" s="27"/>
      <c r="Y269" s="27"/>
      <c r="Z269" s="27"/>
      <c r="AA269" s="27"/>
      <c r="AB269" s="27"/>
      <c r="AC269" s="27"/>
      <c r="AD269" s="27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  <c r="AX269" s="3"/>
      <c r="AY269" s="3"/>
      <c r="AZ269" s="3"/>
      <c r="BA269" s="3"/>
      <c r="BB269" s="3"/>
      <c r="BC269" s="3"/>
    </row>
    <row r="270" spans="1:55" x14ac:dyDescent="0.25">
      <c r="A270" s="8"/>
      <c r="B270" s="8"/>
      <c r="C270" s="8">
        <v>2</v>
      </c>
      <c r="D270" s="14" t="str">
        <f>B279</f>
        <v>Люк подземных коммуникаций</v>
      </c>
      <c r="F270" s="8"/>
      <c r="G270" s="8"/>
      <c r="H270" s="8"/>
      <c r="I270" s="8"/>
      <c r="J270" s="8"/>
      <c r="K270" s="8"/>
      <c r="L270" s="8"/>
      <c r="M270" s="27"/>
      <c r="N270" s="27"/>
      <c r="O270" s="27"/>
      <c r="P270" s="27"/>
      <c r="Q270" s="27"/>
      <c r="R270" s="27"/>
      <c r="S270" s="27"/>
      <c r="T270" s="27"/>
      <c r="U270" s="27"/>
      <c r="V270" s="27"/>
      <c r="W270" s="27"/>
      <c r="X270" s="27"/>
      <c r="Y270" s="27"/>
      <c r="Z270" s="27"/>
      <c r="AA270" s="27"/>
      <c r="AB270" s="27"/>
      <c r="AC270" s="27"/>
      <c r="AD270" s="27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  <c r="AS270" s="3"/>
      <c r="AT270" s="3"/>
      <c r="AU270" s="3"/>
      <c r="AV270" s="3"/>
      <c r="AW270" s="3"/>
      <c r="AX270" s="3"/>
      <c r="AY270" s="3"/>
      <c r="AZ270" s="3"/>
      <c r="BA270" s="3"/>
      <c r="BB270" s="3"/>
      <c r="BC270" s="3"/>
    </row>
    <row r="271" spans="1:55" x14ac:dyDescent="0.25">
      <c r="A271" s="28"/>
      <c r="B271" s="28"/>
      <c r="C271" s="28"/>
      <c r="D271" s="28"/>
      <c r="E271" s="28"/>
      <c r="F271" s="28"/>
      <c r="G271" s="28"/>
      <c r="H271" s="28"/>
      <c r="I271" s="28"/>
      <c r="J271" s="8"/>
      <c r="K271" s="8"/>
      <c r="L271" s="8"/>
      <c r="M271" s="27"/>
      <c r="N271" s="27"/>
      <c r="O271" s="27"/>
      <c r="P271" s="27"/>
      <c r="Q271" s="27"/>
      <c r="R271" s="27"/>
      <c r="S271" s="27"/>
      <c r="T271" s="27"/>
      <c r="U271" s="27"/>
      <c r="V271" s="27"/>
      <c r="W271" s="27"/>
      <c r="X271" s="27"/>
      <c r="Y271" s="27"/>
      <c r="Z271" s="27"/>
      <c r="AA271" s="27"/>
      <c r="AB271" s="27"/>
      <c r="AC271" s="27"/>
      <c r="AD271" s="27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  <c r="AS271" s="3"/>
      <c r="AT271" s="3"/>
      <c r="AU271" s="3"/>
      <c r="AV271" s="3"/>
      <c r="AW271" s="3"/>
      <c r="AX271" s="3"/>
      <c r="AY271" s="3"/>
      <c r="AZ271" s="3"/>
      <c r="BA271" s="3"/>
      <c r="BB271" s="3"/>
      <c r="BC271" s="3"/>
    </row>
    <row r="272" spans="1:55" x14ac:dyDescent="0.25">
      <c r="A272" s="5" t="s">
        <v>159</v>
      </c>
      <c r="B272" s="6" t="s">
        <v>160</v>
      </c>
      <c r="C272" s="6" t="s">
        <v>1</v>
      </c>
      <c r="D272" s="6" t="s">
        <v>240</v>
      </c>
      <c r="E272" s="6" t="s">
        <v>240</v>
      </c>
      <c r="F272" s="6" t="s">
        <v>6</v>
      </c>
      <c r="G272" s="6" t="s">
        <v>240</v>
      </c>
      <c r="H272" s="6" t="s">
        <v>240</v>
      </c>
      <c r="I272" s="6" t="s">
        <v>47</v>
      </c>
      <c r="J272" s="8"/>
      <c r="K272" s="8"/>
      <c r="L272" s="8"/>
      <c r="M272" s="27"/>
      <c r="N272" s="27"/>
      <c r="O272" s="27"/>
      <c r="P272" s="27"/>
      <c r="Q272" s="27"/>
      <c r="R272" s="27"/>
      <c r="S272" s="27"/>
      <c r="T272" s="27"/>
      <c r="U272" s="27"/>
      <c r="V272" s="27"/>
      <c r="W272" s="27"/>
      <c r="X272" s="27"/>
      <c r="Y272" s="27"/>
      <c r="Z272" s="27"/>
      <c r="AA272" s="27"/>
      <c r="AB272" s="27"/>
      <c r="AC272" s="27"/>
      <c r="AD272" s="27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3"/>
      <c r="AW272" s="3"/>
      <c r="AX272" s="3"/>
      <c r="AY272" s="3"/>
      <c r="AZ272" s="3"/>
      <c r="BA272" s="3"/>
      <c r="BB272" s="3"/>
      <c r="BC272" s="3"/>
    </row>
    <row r="273" spans="1:55" x14ac:dyDescent="0.25">
      <c r="A273" s="5"/>
      <c r="B273" s="44" t="str">
        <f>CONCATENATE("'Инвентаризация'!",ADDRESS(ROW(B272),COLUMN(B272),4,1),":",ADDRESS(ROW(B272),COLUMN(B272)+COUNTA(B272:I272)-1,4,1))</f>
        <v>'Инвентаризация'!B272:I272</v>
      </c>
      <c r="C273" s="42" t="str">
        <f t="shared" ref="C273:I273" si="29">IF(C274="","",CONCATENATE("'Инвентаризация'!",ADDRESS(ROW(C274),COLUMN(C274),4,1),":",ADDRESS(ROW(C274)+INDEX(MATCH(1=1,C274:C396="",),)-2,COLUMN(C274),4,1)))</f>
        <v>'Инвентаризация'!C274:C277</v>
      </c>
      <c r="D273" s="42" t="str">
        <f t="shared" si="29"/>
        <v/>
      </c>
      <c r="E273" s="42" t="str">
        <f t="shared" si="29"/>
        <v/>
      </c>
      <c r="F273" s="42" t="str">
        <f t="shared" si="29"/>
        <v>'Инвентаризация'!F274:F275</v>
      </c>
      <c r="G273" s="42" t="str">
        <f t="shared" si="29"/>
        <v/>
      </c>
      <c r="H273" s="42" t="str">
        <f t="shared" si="29"/>
        <v/>
      </c>
      <c r="I273" s="42" t="str">
        <f t="shared" si="29"/>
        <v/>
      </c>
      <c r="J273" s="8"/>
      <c r="K273" s="8"/>
      <c r="L273" s="8"/>
      <c r="M273" s="27"/>
      <c r="N273" s="27"/>
      <c r="O273" s="27"/>
      <c r="P273" s="27"/>
      <c r="Q273" s="27"/>
      <c r="R273" s="27"/>
      <c r="S273" s="27"/>
      <c r="T273" s="27"/>
      <c r="U273" s="27"/>
      <c r="V273" s="27"/>
      <c r="W273" s="27"/>
      <c r="X273" s="27"/>
      <c r="Y273" s="27"/>
      <c r="Z273" s="27"/>
      <c r="AA273" s="27"/>
      <c r="AB273" s="27"/>
      <c r="AC273" s="27"/>
      <c r="AD273" s="27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3"/>
      <c r="AW273" s="3"/>
      <c r="AX273" s="3"/>
      <c r="AY273" s="3"/>
      <c r="AZ273" s="3"/>
      <c r="BA273" s="3"/>
      <c r="BB273" s="3"/>
      <c r="BC273" s="3"/>
    </row>
    <row r="274" spans="1:55" x14ac:dyDescent="0.25">
      <c r="A274" s="8"/>
      <c r="B274" s="42"/>
      <c r="C274" s="8" t="s">
        <v>161</v>
      </c>
      <c r="E274" s="8"/>
      <c r="F274" s="18" t="s">
        <v>53</v>
      </c>
      <c r="G274" s="8"/>
      <c r="H274" s="8"/>
      <c r="I274" s="8"/>
      <c r="J274" s="8"/>
      <c r="K274" s="8"/>
      <c r="L274" s="8"/>
      <c r="M274" s="27"/>
      <c r="N274" s="27"/>
      <c r="O274" s="27"/>
      <c r="P274" s="27"/>
      <c r="Q274" s="27"/>
      <c r="R274" s="27"/>
      <c r="S274" s="27"/>
      <c r="T274" s="27"/>
      <c r="U274" s="27"/>
      <c r="V274" s="27"/>
      <c r="W274" s="27"/>
      <c r="X274" s="27"/>
      <c r="Y274" s="27"/>
      <c r="Z274" s="27"/>
      <c r="AA274" s="27"/>
      <c r="AB274" s="27"/>
      <c r="AC274" s="27"/>
      <c r="AD274" s="27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3"/>
      <c r="AW274" s="3"/>
      <c r="AX274" s="3"/>
      <c r="AY274" s="3"/>
      <c r="AZ274" s="3"/>
      <c r="BA274" s="3"/>
      <c r="BB274" s="3"/>
      <c r="BC274" s="3"/>
    </row>
    <row r="275" spans="1:55" x14ac:dyDescent="0.25">
      <c r="A275" s="8"/>
      <c r="B275" s="8"/>
      <c r="C275" s="8" t="s">
        <v>162</v>
      </c>
      <c r="E275" s="8"/>
      <c r="F275" s="8" t="s">
        <v>209</v>
      </c>
      <c r="G275" s="8"/>
      <c r="H275" s="8"/>
      <c r="I275" s="8"/>
      <c r="J275" s="8"/>
      <c r="K275" s="8"/>
      <c r="L275" s="8"/>
      <c r="M275" s="27"/>
      <c r="N275" s="27"/>
      <c r="O275" s="27"/>
      <c r="P275" s="27"/>
      <c r="Q275" s="27"/>
      <c r="R275" s="27"/>
      <c r="S275" s="27"/>
      <c r="T275" s="27"/>
      <c r="U275" s="27"/>
      <c r="V275" s="27"/>
      <c r="W275" s="27"/>
      <c r="X275" s="27"/>
      <c r="Y275" s="27"/>
      <c r="Z275" s="27"/>
      <c r="AA275" s="27"/>
      <c r="AB275" s="27"/>
      <c r="AC275" s="27"/>
      <c r="AD275" s="27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  <c r="AS275" s="3"/>
      <c r="AT275" s="3"/>
      <c r="AU275" s="3"/>
      <c r="AV275" s="3"/>
      <c r="AW275" s="3"/>
      <c r="AX275" s="3"/>
      <c r="AY275" s="3"/>
      <c r="AZ275" s="3"/>
      <c r="BA275" s="3"/>
      <c r="BB275" s="3"/>
      <c r="BC275" s="3"/>
    </row>
    <row r="276" spans="1:55" x14ac:dyDescent="0.25">
      <c r="A276" s="8"/>
      <c r="B276" s="8"/>
      <c r="C276" s="8" t="s">
        <v>163</v>
      </c>
      <c r="E276" s="8"/>
      <c r="G276" s="8"/>
      <c r="H276" s="8"/>
      <c r="I276" s="8"/>
      <c r="J276" s="8"/>
      <c r="K276" s="8"/>
      <c r="L276" s="8"/>
      <c r="M276" s="27"/>
      <c r="N276" s="27"/>
      <c r="O276" s="27"/>
      <c r="P276" s="27"/>
      <c r="Q276" s="27"/>
      <c r="R276" s="27"/>
      <c r="S276" s="27"/>
      <c r="T276" s="27"/>
      <c r="U276" s="27"/>
      <c r="V276" s="27"/>
      <c r="W276" s="27"/>
      <c r="X276" s="27"/>
      <c r="Y276" s="27"/>
      <c r="Z276" s="27"/>
      <c r="AA276" s="27"/>
      <c r="AB276" s="27"/>
      <c r="AC276" s="27"/>
      <c r="AD276" s="27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  <c r="AR276" s="3"/>
      <c r="AS276" s="3"/>
      <c r="AT276" s="3"/>
      <c r="AU276" s="3"/>
      <c r="AV276" s="3"/>
      <c r="AW276" s="3"/>
      <c r="AX276" s="3"/>
      <c r="AY276" s="3"/>
      <c r="AZ276" s="3"/>
      <c r="BA276" s="3"/>
      <c r="BB276" s="3"/>
      <c r="BC276" s="3"/>
    </row>
    <row r="277" spans="1:55" x14ac:dyDescent="0.25">
      <c r="A277" s="8"/>
      <c r="B277" s="8"/>
      <c r="C277" s="8" t="s">
        <v>23</v>
      </c>
      <c r="E277" s="8"/>
      <c r="F277" s="8"/>
      <c r="G277" s="8"/>
      <c r="H277" s="8"/>
      <c r="I277" s="8"/>
      <c r="J277" s="8"/>
      <c r="K277" s="8"/>
      <c r="L277" s="8"/>
      <c r="M277" s="27"/>
      <c r="N277" s="27"/>
      <c r="O277" s="27"/>
      <c r="P277" s="27"/>
      <c r="Q277" s="27"/>
      <c r="R277" s="27"/>
      <c r="S277" s="27"/>
      <c r="T277" s="27"/>
      <c r="U277" s="27"/>
      <c r="V277" s="27"/>
      <c r="W277" s="27"/>
      <c r="X277" s="27"/>
      <c r="Y277" s="27"/>
      <c r="Z277" s="27"/>
      <c r="AA277" s="27"/>
      <c r="AB277" s="27"/>
      <c r="AC277" s="27"/>
      <c r="AD277" s="27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  <c r="AS277" s="3"/>
      <c r="AT277" s="3"/>
      <c r="AU277" s="3"/>
      <c r="AV277" s="3"/>
      <c r="AW277" s="3"/>
      <c r="AX277" s="3"/>
      <c r="AY277" s="3"/>
      <c r="AZ277" s="3"/>
      <c r="BA277" s="3"/>
      <c r="BB277" s="3"/>
      <c r="BC277" s="3"/>
    </row>
    <row r="278" spans="1:55" x14ac:dyDescent="0.25">
      <c r="A278" s="8"/>
      <c r="B278" s="8"/>
      <c r="C278" s="8"/>
      <c r="E278" s="8"/>
      <c r="F278" s="8"/>
      <c r="G278" s="8"/>
      <c r="H278" s="8"/>
      <c r="I278" s="8"/>
      <c r="J278" s="8"/>
      <c r="K278" s="8"/>
      <c r="L278" s="8"/>
      <c r="M278" s="27"/>
      <c r="N278" s="27"/>
      <c r="O278" s="27"/>
      <c r="P278" s="27"/>
      <c r="Q278" s="27"/>
      <c r="R278" s="27"/>
      <c r="S278" s="27"/>
      <c r="T278" s="27"/>
      <c r="U278" s="27"/>
      <c r="V278" s="27"/>
      <c r="W278" s="27"/>
      <c r="X278" s="27"/>
      <c r="Y278" s="27"/>
      <c r="Z278" s="27"/>
      <c r="AA278" s="27"/>
      <c r="AB278" s="27"/>
      <c r="AC278" s="27"/>
      <c r="AD278" s="27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  <c r="AS278" s="3"/>
      <c r="AT278" s="3"/>
      <c r="AU278" s="3"/>
      <c r="AV278" s="3"/>
      <c r="AW278" s="3"/>
      <c r="AX278" s="3"/>
      <c r="AY278" s="3"/>
      <c r="AZ278" s="3"/>
      <c r="BA278" s="3"/>
      <c r="BB278" s="3"/>
      <c r="BC278" s="3"/>
    </row>
    <row r="279" spans="1:55" x14ac:dyDescent="0.25">
      <c r="A279" s="5" t="s">
        <v>164</v>
      </c>
      <c r="B279" s="6" t="s">
        <v>165</v>
      </c>
      <c r="C279" s="6" t="s">
        <v>166</v>
      </c>
      <c r="D279" s="6" t="s">
        <v>240</v>
      </c>
      <c r="E279" s="6" t="s">
        <v>240</v>
      </c>
      <c r="F279" s="6" t="s">
        <v>6</v>
      </c>
      <c r="G279" s="6" t="s">
        <v>184</v>
      </c>
      <c r="H279" s="6" t="s">
        <v>240</v>
      </c>
      <c r="I279" s="6" t="s">
        <v>47</v>
      </c>
      <c r="J279" s="8"/>
      <c r="K279" s="8"/>
      <c r="L279" s="8"/>
      <c r="M279" s="27"/>
      <c r="N279" s="27"/>
      <c r="O279" s="27"/>
      <c r="P279" s="27"/>
      <c r="Q279" s="27"/>
      <c r="R279" s="27"/>
      <c r="S279" s="27"/>
      <c r="T279" s="27"/>
      <c r="U279" s="27"/>
      <c r="V279" s="27"/>
      <c r="W279" s="27"/>
      <c r="X279" s="27"/>
      <c r="Y279" s="27"/>
      <c r="Z279" s="27"/>
      <c r="AA279" s="27"/>
      <c r="AB279" s="27"/>
      <c r="AC279" s="27"/>
      <c r="AD279" s="27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3"/>
      <c r="AW279" s="3"/>
      <c r="AX279" s="3"/>
      <c r="AY279" s="3"/>
      <c r="AZ279" s="3"/>
      <c r="BA279" s="3"/>
      <c r="BB279" s="3"/>
      <c r="BC279" s="3"/>
    </row>
    <row r="280" spans="1:55" x14ac:dyDescent="0.25">
      <c r="A280" s="5"/>
      <c r="B280" s="44" t="str">
        <f>CONCATENATE("'Инвентаризация'!",ADDRESS(ROW(B279),COLUMN(B279),4,1),":",ADDRESS(ROW(B279),COLUMN(B279)+COUNTA(B279:I279)-1,4,1))</f>
        <v>'Инвентаризация'!B279:I279</v>
      </c>
      <c r="C280" s="42" t="str">
        <f t="shared" ref="C280:I280" si="30">IF(C281="","",CONCATENATE("'Инвентаризация'!",ADDRESS(ROW(C281),COLUMN(C281),4,1),":",ADDRESS(ROW(C281)+INDEX(MATCH(1=1,C281:C403="",),)-2,COLUMN(C281),4,1)))</f>
        <v>'Инвентаризация'!C281:C284</v>
      </c>
      <c r="D280" s="42" t="str">
        <f t="shared" si="30"/>
        <v/>
      </c>
      <c r="E280" s="42" t="str">
        <f t="shared" si="30"/>
        <v/>
      </c>
      <c r="F280" s="42" t="str">
        <f t="shared" si="30"/>
        <v>'Инвентаризация'!F281:F282</v>
      </c>
      <c r="G280" s="42" t="str">
        <f t="shared" si="30"/>
        <v/>
      </c>
      <c r="H280" s="42" t="str">
        <f t="shared" si="30"/>
        <v/>
      </c>
      <c r="I280" s="42" t="str">
        <f t="shared" si="30"/>
        <v/>
      </c>
      <c r="J280" s="8"/>
      <c r="K280" s="8"/>
      <c r="L280" s="8"/>
      <c r="M280" s="27"/>
      <c r="N280" s="27"/>
      <c r="O280" s="27"/>
      <c r="P280" s="27"/>
      <c r="Q280" s="27"/>
      <c r="R280" s="27"/>
      <c r="S280" s="27"/>
      <c r="T280" s="27"/>
      <c r="U280" s="27"/>
      <c r="V280" s="27"/>
      <c r="W280" s="27"/>
      <c r="X280" s="27"/>
      <c r="Y280" s="27"/>
      <c r="Z280" s="27"/>
      <c r="AA280" s="27"/>
      <c r="AB280" s="27"/>
      <c r="AC280" s="27"/>
      <c r="AD280" s="27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  <c r="AS280" s="3"/>
      <c r="AT280" s="3"/>
      <c r="AU280" s="3"/>
      <c r="AV280" s="3"/>
      <c r="AW280" s="3"/>
      <c r="AX280" s="3"/>
      <c r="AY280" s="3"/>
      <c r="AZ280" s="3"/>
      <c r="BA280" s="3"/>
      <c r="BB280" s="3"/>
      <c r="BC280" s="3"/>
    </row>
    <row r="281" spans="1:55" x14ac:dyDescent="0.25">
      <c r="A281" s="8"/>
      <c r="B281" s="42"/>
      <c r="C281" s="8" t="s">
        <v>167</v>
      </c>
      <c r="F281" s="18" t="s">
        <v>53</v>
      </c>
      <c r="G281" s="9"/>
      <c r="I281" s="8"/>
      <c r="J281" s="8"/>
      <c r="K281" s="8"/>
      <c r="L281" s="8"/>
      <c r="M281" s="27"/>
      <c r="N281" s="27"/>
      <c r="O281" s="27"/>
      <c r="P281" s="27"/>
      <c r="Q281" s="27"/>
      <c r="R281" s="27"/>
      <c r="S281" s="27"/>
      <c r="T281" s="27"/>
      <c r="U281" s="27"/>
      <c r="V281" s="27"/>
      <c r="W281" s="27"/>
      <c r="X281" s="27"/>
      <c r="Y281" s="27"/>
      <c r="Z281" s="27"/>
      <c r="AA281" s="27"/>
      <c r="AB281" s="27"/>
      <c r="AC281" s="27"/>
      <c r="AD281" s="27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  <c r="AR281" s="3"/>
      <c r="AS281" s="3"/>
      <c r="AT281" s="3"/>
      <c r="AU281" s="3"/>
      <c r="AV281" s="3"/>
      <c r="AW281" s="3"/>
      <c r="AX281" s="3"/>
      <c r="AY281" s="3"/>
      <c r="AZ281" s="3"/>
      <c r="BA281" s="3"/>
      <c r="BB281" s="3"/>
      <c r="BC281" s="3"/>
    </row>
    <row r="282" spans="1:55" x14ac:dyDescent="0.25">
      <c r="A282" s="8"/>
      <c r="B282" s="8"/>
      <c r="C282" s="8" t="s">
        <v>168</v>
      </c>
      <c r="F282" s="18" t="s">
        <v>231</v>
      </c>
      <c r="G282" s="8"/>
      <c r="H282" s="8"/>
      <c r="I282" s="8"/>
      <c r="J282" s="8"/>
      <c r="K282" s="8"/>
      <c r="L282" s="8"/>
      <c r="M282" s="27"/>
      <c r="N282" s="27"/>
      <c r="O282" s="27"/>
      <c r="P282" s="27"/>
      <c r="Q282" s="27"/>
      <c r="R282" s="27"/>
      <c r="S282" s="27"/>
      <c r="T282" s="27"/>
      <c r="U282" s="27"/>
      <c r="V282" s="27"/>
      <c r="W282" s="27"/>
      <c r="X282" s="27"/>
      <c r="Y282" s="27"/>
      <c r="Z282" s="27"/>
      <c r="AA282" s="27"/>
      <c r="AB282" s="27"/>
      <c r="AC282" s="27"/>
      <c r="AD282" s="27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  <c r="AS282" s="3"/>
      <c r="AT282" s="3"/>
      <c r="AU282" s="3"/>
      <c r="AV282" s="3"/>
      <c r="AW282" s="3"/>
      <c r="AX282" s="3"/>
      <c r="AY282" s="3"/>
      <c r="AZ282" s="3"/>
      <c r="BA282" s="3"/>
      <c r="BB282" s="3"/>
      <c r="BC282" s="3"/>
    </row>
    <row r="283" spans="1:55" x14ac:dyDescent="0.25">
      <c r="A283" s="8"/>
      <c r="B283" s="8"/>
      <c r="C283" s="8" t="s">
        <v>169</v>
      </c>
      <c r="F283" s="18"/>
      <c r="G283" s="8"/>
      <c r="H283" s="8"/>
      <c r="I283" s="8"/>
      <c r="J283" s="8"/>
      <c r="K283" s="8"/>
      <c r="L283" s="8"/>
      <c r="M283" s="27"/>
      <c r="N283" s="27"/>
      <c r="O283" s="27"/>
      <c r="P283" s="27"/>
      <c r="Q283" s="27"/>
      <c r="R283" s="27"/>
      <c r="S283" s="27"/>
      <c r="T283" s="27"/>
      <c r="U283" s="27"/>
      <c r="V283" s="27"/>
      <c r="W283" s="27"/>
      <c r="X283" s="27"/>
      <c r="Y283" s="27"/>
      <c r="Z283" s="27"/>
      <c r="AA283" s="27"/>
      <c r="AB283" s="27"/>
      <c r="AC283" s="27"/>
      <c r="AD283" s="27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  <c r="AS283" s="3"/>
      <c r="AT283" s="3"/>
      <c r="AU283" s="3"/>
      <c r="AV283" s="3"/>
      <c r="AW283" s="3"/>
      <c r="AX283" s="3"/>
      <c r="AY283" s="3"/>
      <c r="AZ283" s="3"/>
      <c r="BA283" s="3"/>
      <c r="BB283" s="3"/>
      <c r="BC283" s="3"/>
    </row>
    <row r="284" spans="1:55" x14ac:dyDescent="0.25">
      <c r="A284" s="8"/>
      <c r="B284" s="8"/>
      <c r="C284" s="8" t="s">
        <v>23</v>
      </c>
      <c r="F284" s="28"/>
      <c r="G284" s="8"/>
      <c r="H284" s="8"/>
      <c r="I284" s="8"/>
      <c r="J284" s="8"/>
      <c r="K284" s="8"/>
      <c r="L284" s="8"/>
      <c r="M284" s="27"/>
      <c r="N284" s="27"/>
      <c r="O284" s="27"/>
      <c r="P284" s="27"/>
      <c r="Q284" s="27"/>
      <c r="R284" s="27"/>
      <c r="S284" s="27"/>
      <c r="T284" s="27"/>
      <c r="U284" s="27"/>
      <c r="V284" s="27"/>
      <c r="W284" s="27"/>
      <c r="X284" s="27"/>
      <c r="Y284" s="27"/>
      <c r="Z284" s="27"/>
      <c r="AA284" s="27"/>
      <c r="AB284" s="27"/>
      <c r="AC284" s="27"/>
      <c r="AD284" s="27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/>
      <c r="AS284" s="3"/>
      <c r="AT284" s="3"/>
      <c r="AU284" s="3"/>
      <c r="AV284" s="3"/>
      <c r="AW284" s="3"/>
      <c r="AX284" s="3"/>
      <c r="AY284" s="3"/>
      <c r="AZ284" s="3"/>
      <c r="BA284" s="3"/>
      <c r="BB284" s="3"/>
      <c r="BC284" s="3"/>
    </row>
    <row r="285" spans="1:55" x14ac:dyDescent="0.25">
      <c r="F285" s="8"/>
      <c r="G285" s="8"/>
      <c r="H285" s="8"/>
      <c r="I285" s="8"/>
      <c r="J285" s="8"/>
      <c r="K285" s="8"/>
      <c r="L285" s="8"/>
      <c r="M285" s="27"/>
      <c r="N285" s="27"/>
      <c r="O285" s="27"/>
      <c r="P285" s="27"/>
      <c r="Q285" s="27"/>
      <c r="R285" s="27"/>
      <c r="S285" s="27"/>
      <c r="T285" s="27"/>
      <c r="U285" s="27"/>
      <c r="V285" s="27"/>
      <c r="W285" s="27"/>
      <c r="X285" s="27"/>
      <c r="Y285" s="27"/>
      <c r="Z285" s="27"/>
      <c r="AA285" s="27"/>
      <c r="AB285" s="27"/>
      <c r="AC285" s="27"/>
      <c r="AD285" s="27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  <c r="AW285" s="3"/>
      <c r="AX285" s="3"/>
      <c r="AY285" s="3"/>
      <c r="AZ285" s="3"/>
      <c r="BA285" s="3"/>
      <c r="BB285" s="3"/>
      <c r="BC285" s="3"/>
    </row>
    <row r="286" spans="1:55" ht="18.75" x14ac:dyDescent="0.25">
      <c r="A286" s="63">
        <v>1</v>
      </c>
      <c r="B286" s="64" t="s">
        <v>310</v>
      </c>
      <c r="C286" s="65"/>
      <c r="D286" s="65"/>
      <c r="E286" s="65"/>
      <c r="F286" s="66"/>
      <c r="G286" s="66"/>
      <c r="H286" s="66"/>
      <c r="I286" s="66"/>
      <c r="J286" s="8"/>
      <c r="K286" s="8"/>
      <c r="L286" s="8"/>
      <c r="M286" s="27"/>
      <c r="N286" s="27"/>
      <c r="O286" s="27"/>
      <c r="P286" s="27"/>
      <c r="Q286" s="27"/>
      <c r="R286" s="27"/>
      <c r="S286" s="27"/>
      <c r="T286" s="27"/>
      <c r="U286" s="27"/>
      <c r="V286" s="27"/>
      <c r="W286" s="27"/>
      <c r="X286" s="27"/>
      <c r="Y286" s="27"/>
      <c r="Z286" s="27"/>
      <c r="AA286" s="27"/>
      <c r="AB286" s="27"/>
      <c r="AC286" s="27"/>
      <c r="AD286" s="27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  <c r="AS286" s="3"/>
      <c r="AT286" s="3"/>
      <c r="AU286" s="3"/>
      <c r="AV286" s="3"/>
      <c r="AW286" s="3"/>
      <c r="AX286" s="3"/>
      <c r="AY286" s="3"/>
      <c r="AZ286" s="3"/>
      <c r="BA286" s="3"/>
      <c r="BB286" s="3"/>
      <c r="BC286" s="3"/>
    </row>
    <row r="287" spans="1:55" x14ac:dyDescent="0.25">
      <c r="C287" s="8">
        <v>1</v>
      </c>
      <c r="D287" s="14" t="str">
        <f>B291</f>
        <v>Жилое</v>
      </c>
      <c r="F287" s="8"/>
      <c r="G287" s="8"/>
      <c r="H287" s="8"/>
      <c r="I287" s="8"/>
      <c r="J287" s="8"/>
      <c r="K287" s="8"/>
      <c r="L287" s="8"/>
      <c r="M287" s="27"/>
      <c r="N287" s="27"/>
      <c r="O287" s="27"/>
      <c r="P287" s="27"/>
      <c r="Q287" s="27"/>
      <c r="R287" s="27"/>
      <c r="S287" s="27"/>
      <c r="T287" s="27"/>
      <c r="U287" s="27"/>
      <c r="V287" s="27"/>
      <c r="W287" s="27"/>
      <c r="X287" s="27"/>
      <c r="Y287" s="27"/>
      <c r="Z287" s="27"/>
      <c r="AA287" s="27"/>
      <c r="AB287" s="27"/>
      <c r="AC287" s="27"/>
      <c r="AD287" s="27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3"/>
      <c r="AW287" s="3"/>
      <c r="AX287" s="3"/>
      <c r="AY287" s="3"/>
      <c r="AZ287" s="3"/>
      <c r="BA287" s="3"/>
      <c r="BB287" s="3"/>
      <c r="BC287" s="3"/>
    </row>
    <row r="288" spans="1:55" x14ac:dyDescent="0.25">
      <c r="C288" s="8">
        <v>2</v>
      </c>
      <c r="D288" s="14" t="str">
        <f>B297</f>
        <v>Нежилое капитальное</v>
      </c>
      <c r="F288" s="8"/>
      <c r="G288" s="8"/>
      <c r="H288" s="8"/>
      <c r="I288" s="8"/>
      <c r="J288" s="8"/>
      <c r="K288" s="8"/>
      <c r="L288" s="8"/>
      <c r="M288" s="27"/>
      <c r="N288" s="27"/>
      <c r="O288" s="27"/>
      <c r="P288" s="27"/>
      <c r="Q288" s="27"/>
      <c r="R288" s="27"/>
      <c r="S288" s="27"/>
      <c r="T288" s="27"/>
      <c r="U288" s="27"/>
      <c r="V288" s="27"/>
      <c r="W288" s="27"/>
      <c r="X288" s="27"/>
      <c r="Y288" s="27"/>
      <c r="Z288" s="27"/>
      <c r="AA288" s="27"/>
      <c r="AB288" s="27"/>
      <c r="AC288" s="27"/>
      <c r="AD288" s="27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  <c r="AQ288" s="3"/>
      <c r="AR288" s="3"/>
      <c r="AS288" s="3"/>
      <c r="AT288" s="3"/>
      <c r="AU288" s="3"/>
      <c r="AV288" s="3"/>
      <c r="AW288" s="3"/>
      <c r="AX288" s="3"/>
      <c r="AY288" s="3"/>
      <c r="AZ288" s="3"/>
      <c r="BA288" s="3"/>
      <c r="BB288" s="3"/>
      <c r="BC288" s="3"/>
    </row>
    <row r="289" spans="1:55" x14ac:dyDescent="0.25">
      <c r="C289" s="8">
        <v>3</v>
      </c>
      <c r="D289" s="14" t="str">
        <f>B312</f>
        <v>Нежилое некапитальное</v>
      </c>
      <c r="F289" s="8"/>
      <c r="G289" s="8"/>
      <c r="H289" s="8"/>
      <c r="I289" s="8"/>
      <c r="J289" s="8"/>
      <c r="K289" s="8"/>
      <c r="L289" s="8"/>
      <c r="M289" s="27"/>
      <c r="N289" s="27"/>
      <c r="O289" s="27"/>
      <c r="P289" s="27"/>
      <c r="Q289" s="27"/>
      <c r="R289" s="27"/>
      <c r="S289" s="27"/>
      <c r="T289" s="27"/>
      <c r="U289" s="27"/>
      <c r="V289" s="27"/>
      <c r="W289" s="27"/>
      <c r="X289" s="27"/>
      <c r="Y289" s="27"/>
      <c r="Z289" s="27"/>
      <c r="AA289" s="27"/>
      <c r="AB289" s="27"/>
      <c r="AC289" s="27"/>
      <c r="AD289" s="27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  <c r="AQ289" s="3"/>
      <c r="AR289" s="3"/>
      <c r="AS289" s="3"/>
      <c r="AT289" s="3"/>
      <c r="AU289" s="3"/>
      <c r="AV289" s="3"/>
      <c r="AW289" s="3"/>
      <c r="AX289" s="3"/>
      <c r="AY289" s="3"/>
      <c r="AZ289" s="3"/>
      <c r="BA289" s="3"/>
      <c r="BB289" s="3"/>
      <c r="BC289" s="3"/>
    </row>
    <row r="290" spans="1:55" x14ac:dyDescent="0.25">
      <c r="F290" s="8"/>
      <c r="G290" s="8"/>
      <c r="H290" s="8"/>
      <c r="I290" s="8"/>
      <c r="J290" s="8"/>
      <c r="K290" s="8"/>
      <c r="L290" s="8"/>
      <c r="M290" s="27"/>
      <c r="N290" s="27"/>
      <c r="O290" s="27"/>
      <c r="P290" s="27"/>
      <c r="Q290" s="27"/>
      <c r="R290" s="27"/>
      <c r="S290" s="27"/>
      <c r="T290" s="27"/>
      <c r="U290" s="27"/>
      <c r="V290" s="27"/>
      <c r="W290" s="27"/>
      <c r="X290" s="27"/>
      <c r="Y290" s="27"/>
      <c r="Z290" s="27"/>
      <c r="AA290" s="27"/>
      <c r="AB290" s="27"/>
      <c r="AC290" s="27"/>
      <c r="AD290" s="27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  <c r="AR290" s="3"/>
      <c r="AS290" s="3"/>
      <c r="AT290" s="3"/>
      <c r="AU290" s="3"/>
      <c r="AV290" s="3"/>
      <c r="AW290" s="3"/>
      <c r="AX290" s="3"/>
      <c r="AY290" s="3"/>
      <c r="AZ290" s="3"/>
      <c r="BA290" s="3"/>
      <c r="BB290" s="3"/>
      <c r="BC290" s="3"/>
    </row>
    <row r="291" spans="1:55" x14ac:dyDescent="0.25">
      <c r="A291" s="5" t="s">
        <v>282</v>
      </c>
      <c r="B291" s="6" t="s">
        <v>283</v>
      </c>
      <c r="C291" s="6" t="s">
        <v>1</v>
      </c>
      <c r="D291" s="6" t="s">
        <v>240</v>
      </c>
      <c r="E291" s="6" t="s">
        <v>240</v>
      </c>
      <c r="F291" s="6" t="s">
        <v>6</v>
      </c>
      <c r="G291" s="6" t="s">
        <v>367</v>
      </c>
      <c r="H291" s="17" t="s">
        <v>183</v>
      </c>
      <c r="I291" s="6" t="s">
        <v>47</v>
      </c>
      <c r="J291" s="4"/>
      <c r="K291" s="4"/>
      <c r="L291" s="4"/>
      <c r="M291" s="4"/>
      <c r="N291" s="4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3"/>
      <c r="AW291" s="3"/>
      <c r="AX291" s="3"/>
      <c r="AY291" s="3"/>
      <c r="AZ291" s="3"/>
      <c r="BA291" s="3"/>
      <c r="BB291" s="3"/>
      <c r="BC291" s="3"/>
    </row>
    <row r="292" spans="1:55" x14ac:dyDescent="0.25">
      <c r="A292" s="4"/>
      <c r="B292" s="44" t="str">
        <f>CONCATENATE("'Инвентаризация'!",ADDRESS(ROW(B291),COLUMN(B291),4,1),":",ADDRESS(ROW(B291),COLUMN(B291)+COUNTA(B291:I291)-1,4,1))</f>
        <v>'Инвентаризация'!B291:I291</v>
      </c>
      <c r="C292" s="42" t="str">
        <f t="shared" ref="C292:I292" si="31">IF(C293="","",CONCATENATE("'Инвентаризация'!",ADDRESS(ROW(C293),COLUMN(C293),4,1),":",ADDRESS(ROW(C293)+INDEX(MATCH(1=1,C293:C414="",),)-2,COLUMN(C293),4,1)))</f>
        <v>'Инвентаризация'!C293:C295</v>
      </c>
      <c r="D292" s="42" t="str">
        <f t="shared" si="31"/>
        <v/>
      </c>
      <c r="E292" s="42" t="str">
        <f t="shared" si="31"/>
        <v/>
      </c>
      <c r="F292" s="42" t="str">
        <f t="shared" si="31"/>
        <v>'Инвентаризация'!F293:F295</v>
      </c>
      <c r="G292" s="42" t="str">
        <f t="shared" si="31"/>
        <v/>
      </c>
      <c r="H292" s="42" t="str">
        <f t="shared" si="31"/>
        <v/>
      </c>
      <c r="I292" s="42" t="str">
        <f t="shared" si="31"/>
        <v/>
      </c>
      <c r="J292" s="4"/>
      <c r="K292" s="4"/>
      <c r="L292" s="4"/>
      <c r="M292" s="4"/>
      <c r="N292" s="4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3"/>
      <c r="AW292" s="3"/>
      <c r="AX292" s="3"/>
      <c r="AY292" s="3"/>
      <c r="AZ292" s="3"/>
      <c r="BA292" s="3"/>
      <c r="BB292" s="3"/>
      <c r="BC292" s="3"/>
    </row>
    <row r="293" spans="1:55" x14ac:dyDescent="0.25">
      <c r="A293" s="4"/>
      <c r="B293" s="4"/>
      <c r="C293" s="4" t="s">
        <v>284</v>
      </c>
      <c r="D293" s="4"/>
      <c r="E293" s="4"/>
      <c r="F293" s="18" t="s">
        <v>53</v>
      </c>
      <c r="G293" s="4"/>
      <c r="H293" s="4"/>
      <c r="I293" s="4"/>
      <c r="J293" s="4"/>
      <c r="K293" s="4"/>
      <c r="L293" s="4"/>
      <c r="M293" s="4"/>
      <c r="N293" s="4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  <c r="AS293" s="3"/>
      <c r="AT293" s="3"/>
      <c r="AU293" s="3"/>
      <c r="AV293" s="3"/>
      <c r="AW293" s="3"/>
      <c r="AX293" s="3"/>
      <c r="AY293" s="3"/>
      <c r="AZ293" s="3"/>
      <c r="BA293" s="3"/>
      <c r="BB293" s="3"/>
      <c r="BC293" s="3"/>
    </row>
    <row r="294" spans="1:55" x14ac:dyDescent="0.25">
      <c r="A294" s="4"/>
      <c r="B294" s="4"/>
      <c r="C294" s="4" t="s">
        <v>285</v>
      </c>
      <c r="D294" s="4"/>
      <c r="E294" s="4"/>
      <c r="F294" s="4" t="s">
        <v>286</v>
      </c>
      <c r="G294" s="4"/>
      <c r="H294" s="4"/>
      <c r="I294" s="4"/>
      <c r="J294" s="4"/>
      <c r="K294" s="4"/>
      <c r="L294" s="4"/>
      <c r="M294" s="4"/>
      <c r="N294" s="4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3"/>
      <c r="AR294" s="3"/>
      <c r="AS294" s="3"/>
      <c r="AT294" s="3"/>
      <c r="AU294" s="3"/>
      <c r="AV294" s="3"/>
      <c r="AW294" s="3"/>
      <c r="AX294" s="3"/>
      <c r="AY294" s="3"/>
      <c r="AZ294" s="3"/>
      <c r="BA294" s="3"/>
      <c r="BB294" s="3"/>
      <c r="BC294" s="3"/>
    </row>
    <row r="295" spans="1:55" x14ac:dyDescent="0.25">
      <c r="A295" s="4"/>
      <c r="B295" s="4"/>
      <c r="C295" s="4" t="s">
        <v>290</v>
      </c>
      <c r="D295" s="4"/>
      <c r="E295" s="4"/>
      <c r="F295" s="8" t="s">
        <v>209</v>
      </c>
      <c r="G295" s="4"/>
      <c r="H295" s="4"/>
      <c r="I295" s="4"/>
      <c r="J295" s="4"/>
      <c r="K295" s="4"/>
      <c r="L295" s="4"/>
      <c r="M295" s="4"/>
      <c r="N295" s="4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  <c r="AR295" s="3"/>
      <c r="AS295" s="3"/>
      <c r="AT295" s="3"/>
      <c r="AU295" s="3"/>
      <c r="AV295" s="3"/>
      <c r="AW295" s="3"/>
      <c r="AX295" s="3"/>
      <c r="AY295" s="3"/>
      <c r="AZ295" s="3"/>
      <c r="BA295" s="3"/>
      <c r="BB295" s="3"/>
      <c r="BC295" s="3"/>
    </row>
    <row r="296" spans="1:55" x14ac:dyDescent="0.25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  <c r="AS296" s="3"/>
      <c r="AT296" s="3"/>
      <c r="AU296" s="3"/>
      <c r="AV296" s="3"/>
      <c r="AW296" s="3"/>
      <c r="AX296" s="3"/>
      <c r="AY296" s="3"/>
      <c r="AZ296" s="3"/>
      <c r="BA296" s="3"/>
      <c r="BB296" s="3"/>
      <c r="BC296" s="3"/>
    </row>
    <row r="297" spans="1:55" x14ac:dyDescent="0.25">
      <c r="A297" s="5" t="s">
        <v>287</v>
      </c>
      <c r="B297" s="6" t="s">
        <v>288</v>
      </c>
      <c r="C297" s="6" t="s">
        <v>1</v>
      </c>
      <c r="D297" s="6" t="s">
        <v>240</v>
      </c>
      <c r="E297" s="6" t="s">
        <v>240</v>
      </c>
      <c r="F297" s="6" t="s">
        <v>6</v>
      </c>
      <c r="G297" s="6" t="s">
        <v>367</v>
      </c>
      <c r="H297" s="17" t="s">
        <v>183</v>
      </c>
      <c r="I297" s="6" t="s">
        <v>47</v>
      </c>
      <c r="J297" s="4"/>
      <c r="K297" s="4"/>
      <c r="L297" s="4"/>
      <c r="M297" s="4"/>
      <c r="N297" s="4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  <c r="AS297" s="3"/>
      <c r="AT297" s="3"/>
      <c r="AU297" s="3"/>
      <c r="AV297" s="3"/>
      <c r="AW297" s="3"/>
      <c r="AX297" s="3"/>
      <c r="AY297" s="3"/>
      <c r="AZ297" s="3"/>
      <c r="BA297" s="3"/>
      <c r="BB297" s="3"/>
      <c r="BC297" s="3"/>
    </row>
    <row r="298" spans="1:55" x14ac:dyDescent="0.25">
      <c r="A298" s="4"/>
      <c r="B298" s="44" t="str">
        <f>CONCATENATE("'Инвентаризация'!",ADDRESS(ROW(B297),COLUMN(B297),4,1),":",ADDRESS(ROW(B297),COLUMN(B297)+COUNTA(B297:I297)-1,4,1))</f>
        <v>'Инвентаризация'!B297:I297</v>
      </c>
      <c r="C298" s="42" t="str">
        <f t="shared" ref="C298:I298" si="32">IF(C299="","",CONCATENATE("'Инвентаризация'!",ADDRESS(ROW(C299),COLUMN(C299),4,1),":",ADDRESS(ROW(C299)+INDEX(MATCH(1=1,C299:C420="",),)-2,COLUMN(C299),4,1)))</f>
        <v>'Инвентаризация'!C299:C310</v>
      </c>
      <c r="D298" s="42" t="str">
        <f t="shared" si="32"/>
        <v/>
      </c>
      <c r="E298" s="42" t="str">
        <f t="shared" si="32"/>
        <v/>
      </c>
      <c r="F298" s="42" t="str">
        <f t="shared" si="32"/>
        <v>'Инвентаризация'!F299:F301</v>
      </c>
      <c r="G298" s="42" t="str">
        <f t="shared" si="32"/>
        <v/>
      </c>
      <c r="H298" s="42" t="str">
        <f t="shared" si="32"/>
        <v/>
      </c>
      <c r="I298" s="42" t="str">
        <f t="shared" si="32"/>
        <v/>
      </c>
      <c r="J298" s="4"/>
      <c r="K298" s="4"/>
      <c r="L298" s="4"/>
      <c r="M298" s="4"/>
      <c r="N298" s="4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  <c r="AS298" s="3"/>
      <c r="AT298" s="3"/>
      <c r="AU298" s="3"/>
      <c r="AV298" s="3"/>
      <c r="AW298" s="3"/>
      <c r="AX298" s="3"/>
      <c r="AY298" s="3"/>
      <c r="AZ298" s="3"/>
      <c r="BA298" s="3"/>
      <c r="BB298" s="3"/>
      <c r="BC298" s="3"/>
    </row>
    <row r="299" spans="1:55" x14ac:dyDescent="0.25">
      <c r="A299" s="4"/>
      <c r="B299" s="4"/>
      <c r="C299" s="4" t="s">
        <v>289</v>
      </c>
      <c r="D299" s="4"/>
      <c r="E299" s="4"/>
      <c r="F299" s="18" t="s">
        <v>53</v>
      </c>
      <c r="G299" s="4"/>
      <c r="H299" s="4"/>
      <c r="I299" s="4"/>
      <c r="J299" s="4"/>
      <c r="K299" s="4"/>
      <c r="L299" s="4"/>
      <c r="M299" s="4"/>
      <c r="N299" s="4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3"/>
      <c r="AW299" s="3"/>
      <c r="AX299" s="3"/>
      <c r="AY299" s="3"/>
      <c r="AZ299" s="3"/>
      <c r="BA299" s="3"/>
      <c r="BB299" s="3"/>
      <c r="BC299" s="3"/>
    </row>
    <row r="300" spans="1:55" x14ac:dyDescent="0.25">
      <c r="A300" s="4"/>
      <c r="B300" s="4"/>
      <c r="C300" s="4" t="s">
        <v>291</v>
      </c>
      <c r="D300" s="4"/>
      <c r="E300" s="4"/>
      <c r="F300" s="4" t="s">
        <v>286</v>
      </c>
      <c r="G300" s="4"/>
      <c r="H300" s="4"/>
      <c r="I300" s="4"/>
      <c r="J300" s="4"/>
      <c r="K300" s="4"/>
      <c r="L300" s="4"/>
      <c r="M300" s="4"/>
      <c r="N300" s="4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3"/>
      <c r="AW300" s="3"/>
      <c r="AX300" s="3"/>
      <c r="AY300" s="3"/>
      <c r="AZ300" s="3"/>
      <c r="BA300" s="3"/>
      <c r="BB300" s="3"/>
      <c r="BC300" s="3"/>
    </row>
    <row r="301" spans="1:55" x14ac:dyDescent="0.25">
      <c r="A301" s="4"/>
      <c r="B301" s="4"/>
      <c r="C301" s="4" t="s">
        <v>292</v>
      </c>
      <c r="D301" s="4"/>
      <c r="E301" s="4"/>
      <c r="F301" s="8" t="s">
        <v>209</v>
      </c>
      <c r="G301" s="4"/>
      <c r="H301" s="4"/>
      <c r="I301" s="4"/>
      <c r="J301" s="4"/>
      <c r="K301" s="4"/>
      <c r="L301" s="4"/>
      <c r="M301" s="4"/>
      <c r="N301" s="4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  <c r="AW301" s="3"/>
      <c r="AX301" s="3"/>
      <c r="AY301" s="3"/>
      <c r="AZ301" s="3"/>
      <c r="BA301" s="3"/>
      <c r="BB301" s="3"/>
      <c r="BC301" s="3"/>
    </row>
    <row r="302" spans="1:55" x14ac:dyDescent="0.25">
      <c r="A302" s="4"/>
      <c r="B302" s="4"/>
      <c r="C302" s="4" t="s">
        <v>293</v>
      </c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3"/>
      <c r="AW302" s="3"/>
      <c r="AX302" s="3"/>
      <c r="AY302" s="3"/>
      <c r="AZ302" s="3"/>
      <c r="BA302" s="3"/>
      <c r="BB302" s="3"/>
      <c r="BC302" s="3"/>
    </row>
    <row r="303" spans="1:55" x14ac:dyDescent="0.25">
      <c r="A303" s="4"/>
      <c r="B303" s="4"/>
      <c r="C303" s="4" t="s">
        <v>294</v>
      </c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3"/>
      <c r="AX303" s="3"/>
      <c r="AY303" s="3"/>
      <c r="AZ303" s="3"/>
      <c r="BA303" s="3"/>
      <c r="BB303" s="3"/>
      <c r="BC303" s="3"/>
    </row>
    <row r="304" spans="1:55" x14ac:dyDescent="0.25">
      <c r="A304" s="4"/>
      <c r="B304" s="4"/>
      <c r="C304" s="4" t="s">
        <v>295</v>
      </c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  <c r="AW304" s="3"/>
      <c r="AX304" s="3"/>
      <c r="AY304" s="3"/>
      <c r="AZ304" s="3"/>
      <c r="BA304" s="3"/>
      <c r="BB304" s="3"/>
      <c r="BC304" s="3"/>
    </row>
    <row r="305" spans="1:55" x14ac:dyDescent="0.25">
      <c r="A305" s="4"/>
      <c r="B305" s="4"/>
      <c r="C305" s="4" t="s">
        <v>296</v>
      </c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  <c r="AX305" s="3"/>
      <c r="AY305" s="3"/>
      <c r="AZ305" s="3"/>
      <c r="BA305" s="3"/>
      <c r="BB305" s="3"/>
      <c r="BC305" s="3"/>
    </row>
    <row r="306" spans="1:55" x14ac:dyDescent="0.25">
      <c r="A306" s="4"/>
      <c r="B306" s="4"/>
      <c r="C306" s="4" t="s">
        <v>297</v>
      </c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3"/>
      <c r="AS306" s="3"/>
      <c r="AT306" s="3"/>
      <c r="AU306" s="3"/>
      <c r="AV306" s="3"/>
      <c r="AW306" s="3"/>
      <c r="AX306" s="3"/>
      <c r="AY306" s="3"/>
      <c r="AZ306" s="3"/>
      <c r="BA306" s="3"/>
      <c r="BB306" s="3"/>
      <c r="BC306" s="3"/>
    </row>
    <row r="307" spans="1:55" x14ac:dyDescent="0.25">
      <c r="A307" s="4"/>
      <c r="B307" s="4"/>
      <c r="C307" s="4" t="s">
        <v>298</v>
      </c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  <c r="AR307" s="3"/>
      <c r="AS307" s="3"/>
      <c r="AT307" s="3"/>
      <c r="AU307" s="3"/>
      <c r="AV307" s="3"/>
      <c r="AW307" s="3"/>
      <c r="AX307" s="3"/>
      <c r="AY307" s="3"/>
      <c r="AZ307" s="3"/>
      <c r="BA307" s="3"/>
      <c r="BB307" s="3"/>
      <c r="BC307" s="3"/>
    </row>
    <row r="308" spans="1:55" x14ac:dyDescent="0.25">
      <c r="A308" s="4"/>
      <c r="B308" s="4"/>
      <c r="C308" s="4" t="s">
        <v>299</v>
      </c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  <c r="AR308" s="3"/>
      <c r="AS308" s="3"/>
      <c r="AT308" s="3"/>
      <c r="AU308" s="3"/>
      <c r="AV308" s="3"/>
      <c r="AW308" s="3"/>
      <c r="AX308" s="3"/>
      <c r="AY308" s="3"/>
      <c r="AZ308" s="3"/>
      <c r="BA308" s="3"/>
      <c r="BB308" s="3"/>
      <c r="BC308" s="3"/>
    </row>
    <row r="309" spans="1:55" x14ac:dyDescent="0.25">
      <c r="A309" s="4"/>
      <c r="B309" s="4"/>
      <c r="C309" s="4" t="s">
        <v>300</v>
      </c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3"/>
      <c r="AS309" s="3"/>
      <c r="AT309" s="3"/>
      <c r="AU309" s="3"/>
      <c r="AV309" s="3"/>
      <c r="AW309" s="3"/>
      <c r="AX309" s="3"/>
      <c r="AY309" s="3"/>
      <c r="AZ309" s="3"/>
      <c r="BA309" s="3"/>
      <c r="BB309" s="3"/>
      <c r="BC309" s="3"/>
    </row>
    <row r="310" spans="1:55" x14ac:dyDescent="0.25">
      <c r="A310" s="4"/>
      <c r="B310" s="4"/>
      <c r="C310" s="4" t="s">
        <v>23</v>
      </c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  <c r="AW310" s="3"/>
      <c r="AX310" s="3"/>
      <c r="AY310" s="3"/>
      <c r="AZ310" s="3"/>
      <c r="BA310" s="3"/>
      <c r="BB310" s="3"/>
      <c r="BC310" s="3"/>
    </row>
    <row r="311" spans="1:55" x14ac:dyDescent="0.25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  <c r="AS311" s="3"/>
      <c r="AT311" s="3"/>
      <c r="AU311" s="3"/>
      <c r="AV311" s="3"/>
      <c r="AW311" s="3"/>
      <c r="AX311" s="3"/>
      <c r="AY311" s="3"/>
      <c r="AZ311" s="3"/>
      <c r="BA311" s="3"/>
      <c r="BB311" s="3"/>
      <c r="BC311" s="3"/>
    </row>
    <row r="312" spans="1:55" x14ac:dyDescent="0.25">
      <c r="A312" s="5" t="s">
        <v>301</v>
      </c>
      <c r="B312" s="6" t="s">
        <v>302</v>
      </c>
      <c r="C312" s="6" t="s">
        <v>1</v>
      </c>
      <c r="D312" s="6" t="s">
        <v>240</v>
      </c>
      <c r="E312" s="6" t="s">
        <v>240</v>
      </c>
      <c r="F312" s="6" t="s">
        <v>6</v>
      </c>
      <c r="G312" s="6" t="s">
        <v>367</v>
      </c>
      <c r="H312" s="17" t="s">
        <v>183</v>
      </c>
      <c r="I312" s="6" t="s">
        <v>47</v>
      </c>
      <c r="J312" s="4"/>
      <c r="K312" s="4"/>
      <c r="L312" s="4"/>
      <c r="M312" s="4"/>
      <c r="N312" s="4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  <c r="AR312" s="3"/>
      <c r="AS312" s="3"/>
      <c r="AT312" s="3"/>
      <c r="AU312" s="3"/>
      <c r="AV312" s="3"/>
      <c r="AW312" s="3"/>
      <c r="AX312" s="3"/>
      <c r="AY312" s="3"/>
      <c r="AZ312" s="3"/>
      <c r="BA312" s="3"/>
      <c r="BB312" s="3"/>
      <c r="BC312" s="3"/>
    </row>
    <row r="313" spans="1:55" x14ac:dyDescent="0.25">
      <c r="A313" s="4"/>
      <c r="B313" s="44" t="str">
        <f>CONCATENATE("'Инвентаризация'!",ADDRESS(ROW(B312),COLUMN(B312),4,1),":",ADDRESS(ROW(B312),COLUMN(B312)+COUNTA(B312:I312)-1,4,1))</f>
        <v>'Инвентаризация'!B312:I312</v>
      </c>
      <c r="C313" s="42" t="str">
        <f t="shared" ref="C313:I313" si="33">IF(C314="","",CONCATENATE("'Инвентаризация'!",ADDRESS(ROW(C314),COLUMN(C314),4,1),":",ADDRESS(ROW(C314)+INDEX(MATCH(1=1,C314:C435="",),)-2,COLUMN(C314),4,1)))</f>
        <v>'Инвентаризация'!C314:C319</v>
      </c>
      <c r="D313" s="42" t="str">
        <f t="shared" si="33"/>
        <v/>
      </c>
      <c r="E313" s="42" t="str">
        <f t="shared" si="33"/>
        <v/>
      </c>
      <c r="F313" s="42" t="str">
        <f t="shared" si="33"/>
        <v>'Инвентаризация'!F314:F316</v>
      </c>
      <c r="G313" s="42" t="str">
        <f t="shared" si="33"/>
        <v/>
      </c>
      <c r="H313" s="42" t="str">
        <f t="shared" si="33"/>
        <v/>
      </c>
      <c r="I313" s="42" t="str">
        <f t="shared" si="33"/>
        <v/>
      </c>
      <c r="J313" s="4"/>
      <c r="K313" s="4"/>
      <c r="L313" s="4"/>
      <c r="M313" s="4"/>
      <c r="N313" s="4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  <c r="AR313" s="3"/>
      <c r="AS313" s="3"/>
      <c r="AT313" s="3"/>
      <c r="AU313" s="3"/>
      <c r="AV313" s="3"/>
      <c r="AW313" s="3"/>
      <c r="AX313" s="3"/>
      <c r="AY313" s="3"/>
      <c r="AZ313" s="3"/>
      <c r="BA313" s="3"/>
      <c r="BB313" s="3"/>
      <c r="BC313" s="3"/>
    </row>
    <row r="314" spans="1:55" x14ac:dyDescent="0.25">
      <c r="A314" s="4"/>
      <c r="B314" s="4"/>
      <c r="C314" s="4" t="s">
        <v>303</v>
      </c>
      <c r="D314" s="4"/>
      <c r="E314" s="4"/>
      <c r="F314" s="18" t="s">
        <v>53</v>
      </c>
      <c r="G314" s="4"/>
      <c r="H314" s="4"/>
      <c r="I314" s="4"/>
      <c r="J314" s="4"/>
      <c r="K314" s="4"/>
      <c r="L314" s="4"/>
      <c r="M314" s="4"/>
      <c r="N314" s="4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/>
      <c r="AR314" s="3"/>
      <c r="AS314" s="3"/>
      <c r="AT314" s="3"/>
      <c r="AU314" s="3"/>
      <c r="AV314" s="3"/>
      <c r="AW314" s="3"/>
      <c r="AX314" s="3"/>
      <c r="AY314" s="3"/>
      <c r="AZ314" s="3"/>
      <c r="BA314" s="3"/>
      <c r="BB314" s="3"/>
      <c r="BC314" s="3"/>
    </row>
    <row r="315" spans="1:55" x14ac:dyDescent="0.25">
      <c r="A315" s="4"/>
      <c r="B315" s="4"/>
      <c r="C315" s="4" t="s">
        <v>289</v>
      </c>
      <c r="D315" s="4"/>
      <c r="E315" s="4"/>
      <c r="F315" s="4" t="s">
        <v>286</v>
      </c>
      <c r="G315" s="4"/>
      <c r="H315" s="4"/>
      <c r="I315" s="4"/>
      <c r="J315" s="4"/>
      <c r="K315" s="4"/>
      <c r="L315" s="4"/>
      <c r="M315" s="4"/>
      <c r="N315" s="4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  <c r="AQ315" s="3"/>
      <c r="AR315" s="3"/>
      <c r="AS315" s="3"/>
      <c r="AT315" s="3"/>
      <c r="AU315" s="3"/>
      <c r="AV315" s="3"/>
      <c r="AW315" s="3"/>
      <c r="AX315" s="3"/>
      <c r="AY315" s="3"/>
      <c r="AZ315" s="3"/>
      <c r="BA315" s="3"/>
      <c r="BB315" s="3"/>
      <c r="BC315" s="3"/>
    </row>
    <row r="316" spans="1:55" x14ac:dyDescent="0.25">
      <c r="A316" s="4"/>
      <c r="B316" s="4"/>
      <c r="C316" s="4" t="s">
        <v>304</v>
      </c>
      <c r="D316" s="4"/>
      <c r="E316" s="4"/>
      <c r="F316" s="8" t="s">
        <v>209</v>
      </c>
      <c r="G316" s="4"/>
      <c r="H316" s="4"/>
      <c r="I316" s="4"/>
      <c r="J316" s="4"/>
      <c r="K316" s="4"/>
      <c r="L316" s="4"/>
      <c r="M316" s="4"/>
      <c r="N316" s="4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  <c r="AQ316" s="3"/>
      <c r="AR316" s="3"/>
      <c r="AS316" s="3"/>
      <c r="AT316" s="3"/>
      <c r="AU316" s="3"/>
      <c r="AV316" s="3"/>
      <c r="AW316" s="3"/>
      <c r="AX316" s="3"/>
      <c r="AY316" s="3"/>
      <c r="AZ316" s="3"/>
      <c r="BA316" s="3"/>
      <c r="BB316" s="3"/>
      <c r="BC316" s="3"/>
    </row>
    <row r="317" spans="1:55" x14ac:dyDescent="0.25">
      <c r="A317" s="4"/>
      <c r="B317" s="4"/>
      <c r="C317" s="4" t="s">
        <v>305</v>
      </c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  <c r="AR317" s="3"/>
      <c r="AS317" s="3"/>
      <c r="AT317" s="3"/>
      <c r="AU317" s="3"/>
      <c r="AV317" s="3"/>
      <c r="AW317" s="3"/>
      <c r="AX317" s="3"/>
      <c r="AY317" s="3"/>
      <c r="AZ317" s="3"/>
      <c r="BA317" s="3"/>
      <c r="BB317" s="3"/>
      <c r="BC317" s="3"/>
    </row>
    <row r="318" spans="1:55" x14ac:dyDescent="0.25">
      <c r="A318" s="4"/>
      <c r="B318" s="4"/>
      <c r="C318" s="4" t="s">
        <v>293</v>
      </c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3"/>
      <c r="AR318" s="3"/>
      <c r="AS318" s="3"/>
      <c r="AT318" s="3"/>
      <c r="AU318" s="3"/>
      <c r="AV318" s="3"/>
      <c r="AW318" s="3"/>
      <c r="AX318" s="3"/>
      <c r="AY318" s="3"/>
      <c r="AZ318" s="3"/>
      <c r="BA318" s="3"/>
      <c r="BB318" s="3"/>
      <c r="BC318" s="3"/>
    </row>
    <row r="319" spans="1:55" x14ac:dyDescent="0.25">
      <c r="A319" s="4"/>
      <c r="B319" s="4"/>
      <c r="C319" s="4" t="s">
        <v>23</v>
      </c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  <c r="AR319" s="3"/>
      <c r="AS319" s="3"/>
      <c r="AT319" s="3"/>
      <c r="AU319" s="3"/>
      <c r="AV319" s="3"/>
      <c r="AW319" s="3"/>
      <c r="AX319" s="3"/>
      <c r="AY319" s="3"/>
      <c r="AZ319" s="3"/>
      <c r="BA319" s="3"/>
      <c r="BB319" s="3"/>
      <c r="BC319" s="3"/>
    </row>
    <row r="320" spans="1:55" x14ac:dyDescent="0.25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  <c r="AR320" s="3"/>
      <c r="AS320" s="3"/>
      <c r="AT320" s="3"/>
      <c r="AU320" s="3"/>
      <c r="AV320" s="3"/>
      <c r="AW320" s="3"/>
      <c r="AX320" s="3"/>
      <c r="AY320" s="3"/>
      <c r="AZ320" s="3"/>
      <c r="BA320" s="3"/>
      <c r="BB320" s="3"/>
      <c r="BC320" s="3"/>
    </row>
    <row r="321" spans="1:55" x14ac:dyDescent="0.25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3"/>
      <c r="AS321" s="3"/>
      <c r="AT321" s="3"/>
      <c r="AU321" s="3"/>
      <c r="AV321" s="3"/>
      <c r="AW321" s="3"/>
      <c r="AX321" s="3"/>
      <c r="AY321" s="3"/>
      <c r="AZ321" s="3"/>
      <c r="BA321" s="3"/>
      <c r="BB321" s="3"/>
      <c r="BC321" s="3"/>
    </row>
    <row r="322" spans="1:55" ht="18.75" x14ac:dyDescent="0.25">
      <c r="A322" s="4"/>
      <c r="B322" s="4"/>
      <c r="C322" s="125"/>
      <c r="D322" s="126" t="s">
        <v>336</v>
      </c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3"/>
      <c r="AR322" s="3"/>
      <c r="AS322" s="3"/>
      <c r="AT322" s="3"/>
      <c r="AU322" s="3"/>
      <c r="AV322" s="3"/>
      <c r="AW322" s="3"/>
      <c r="AX322" s="3"/>
      <c r="AY322" s="3"/>
      <c r="AZ322" s="3"/>
      <c r="BA322" s="3"/>
      <c r="BB322" s="3"/>
      <c r="BC322" s="3"/>
    </row>
    <row r="323" spans="1:55" x14ac:dyDescent="0.25">
      <c r="A323" s="4"/>
      <c r="B323" s="4"/>
      <c r="C323" s="129">
        <v>1</v>
      </c>
      <c r="D323" s="130" t="str">
        <f>C331</f>
        <v>Минимальный перечень</v>
      </c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  <c r="AR323" s="3"/>
      <c r="AS323" s="3"/>
      <c r="AT323" s="3"/>
      <c r="AU323" s="3"/>
      <c r="AV323" s="3"/>
      <c r="AW323" s="3"/>
      <c r="AX323" s="3"/>
      <c r="AY323" s="3"/>
      <c r="AZ323" s="3"/>
      <c r="BA323" s="3"/>
      <c r="BB323" s="3"/>
      <c r="BC323" s="3"/>
    </row>
    <row r="324" spans="1:55" x14ac:dyDescent="0.25">
      <c r="A324" s="4"/>
      <c r="B324" s="4"/>
      <c r="C324" s="129">
        <v>2</v>
      </c>
      <c r="D324" s="130" t="str">
        <f>C337</f>
        <v>Озеленение</v>
      </c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  <c r="AQ324" s="3"/>
      <c r="AR324" s="3"/>
      <c r="AS324" s="3"/>
      <c r="AT324" s="3"/>
      <c r="AU324" s="3"/>
      <c r="AV324" s="3"/>
      <c r="AW324" s="3"/>
      <c r="AX324" s="3"/>
      <c r="AY324" s="3"/>
      <c r="AZ324" s="3"/>
      <c r="BA324" s="3"/>
      <c r="BB324" s="3"/>
      <c r="BC324" s="3"/>
    </row>
    <row r="325" spans="1:55" x14ac:dyDescent="0.25">
      <c r="A325" s="4"/>
      <c r="B325" s="4"/>
      <c r="C325" s="129">
        <v>3</v>
      </c>
      <c r="D325" s="130" t="str">
        <f>C345</f>
        <v>Дорожки и линейные объекты</v>
      </c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  <c r="AQ325" s="3"/>
      <c r="AR325" s="3"/>
      <c r="AS325" s="3"/>
      <c r="AT325" s="3"/>
      <c r="AU325" s="3"/>
      <c r="AV325" s="3"/>
      <c r="AW325" s="3"/>
      <c r="AX325" s="3"/>
      <c r="AY325" s="3"/>
      <c r="AZ325" s="3"/>
      <c r="BA325" s="3"/>
      <c r="BB325" s="3"/>
      <c r="BC325" s="3"/>
    </row>
    <row r="326" spans="1:55" x14ac:dyDescent="0.25">
      <c r="A326" s="4"/>
      <c r="B326" s="4"/>
      <c r="C326" s="129">
        <v>4</v>
      </c>
      <c r="D326" s="130" t="str">
        <f>C354</f>
        <v>Плоскостные сооружения</v>
      </c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"/>
      <c r="AS326" s="3"/>
      <c r="AT326" s="3"/>
      <c r="AU326" s="3"/>
      <c r="AV326" s="3"/>
      <c r="AW326" s="3"/>
      <c r="AX326" s="3"/>
      <c r="AY326" s="3"/>
      <c r="AZ326" s="3"/>
      <c r="BA326" s="3"/>
      <c r="BB326" s="3"/>
      <c r="BC326" s="3"/>
    </row>
    <row r="327" spans="1:55" x14ac:dyDescent="0.25">
      <c r="A327" s="4"/>
      <c r="B327" s="4"/>
      <c r="C327" s="129">
        <v>5</v>
      </c>
      <c r="D327" s="130" t="str">
        <f>C363</f>
        <v>Малые архитектурные формы</v>
      </c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"/>
      <c r="AS327" s="3"/>
      <c r="AT327" s="3"/>
      <c r="AU327" s="3"/>
      <c r="AV327" s="3"/>
      <c r="AW327" s="3"/>
      <c r="AX327" s="3"/>
      <c r="AY327" s="3"/>
      <c r="AZ327" s="3"/>
      <c r="BA327" s="3"/>
      <c r="BB327" s="3"/>
      <c r="BC327" s="3"/>
    </row>
    <row r="328" spans="1:55" x14ac:dyDescent="0.25">
      <c r="A328" s="4"/>
      <c r="B328" s="4"/>
      <c r="C328" s="129">
        <v>6</v>
      </c>
      <c r="D328" s="130" t="str">
        <f>C370</f>
        <v>Другое</v>
      </c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/>
      <c r="AS328" s="3"/>
      <c r="AT328" s="3"/>
      <c r="AU328" s="3"/>
      <c r="AV328" s="3"/>
      <c r="AW328" s="3"/>
      <c r="AX328" s="3"/>
      <c r="AY328" s="3"/>
      <c r="AZ328" s="3"/>
      <c r="BA328" s="3"/>
      <c r="BB328" s="3"/>
      <c r="BC328" s="3"/>
    </row>
    <row r="329" spans="1:55" x14ac:dyDescent="0.25">
      <c r="A329" s="4"/>
      <c r="B329" s="4"/>
      <c r="C329" s="129">
        <v>7</v>
      </c>
      <c r="D329" s="130" t="str">
        <f>C374</f>
        <v>Строения, сооружения</v>
      </c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"/>
      <c r="AS329" s="3"/>
      <c r="AT329" s="3"/>
      <c r="AU329" s="3"/>
      <c r="AV329" s="3"/>
      <c r="AW329" s="3"/>
      <c r="AX329" s="3"/>
      <c r="AY329" s="3"/>
      <c r="AZ329" s="3"/>
      <c r="BA329" s="3"/>
      <c r="BB329" s="3"/>
      <c r="BC329" s="3"/>
    </row>
    <row r="330" spans="1:55" x14ac:dyDescent="0.25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3"/>
      <c r="AR330" s="3"/>
      <c r="AS330" s="3"/>
      <c r="AT330" s="3"/>
      <c r="AU330" s="3"/>
      <c r="AV330" s="3"/>
      <c r="AW330" s="3"/>
      <c r="AX330" s="3"/>
      <c r="AY330" s="3"/>
      <c r="AZ330" s="3"/>
      <c r="BA330" s="3"/>
      <c r="BB330" s="3"/>
      <c r="BC330" s="3"/>
    </row>
    <row r="331" spans="1:55" x14ac:dyDescent="0.25">
      <c r="A331" s="4"/>
      <c r="B331" s="4">
        <v>1</v>
      </c>
      <c r="C331" s="127" t="str">
        <f>B1</f>
        <v>Минимальный перечень</v>
      </c>
      <c r="D331" s="42" t="str">
        <f>IF(D332="","",CONCATENATE("'Инвентаризация'!",ADDRESS(ROW(D332),COLUMN(D332),4,1),":",ADDRESS(ROW(D332)+INDEX(MATCH(1=1,D332:D378="",),)-2,COLUMN(D332),4,1)))</f>
        <v>'Инвентаризация'!D332:D335</v>
      </c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3"/>
      <c r="AR331" s="3"/>
      <c r="AS331" s="3"/>
      <c r="AT331" s="3"/>
      <c r="AU331" s="3"/>
      <c r="AV331" s="3"/>
      <c r="AW331" s="3"/>
      <c r="AX331" s="3"/>
      <c r="AY331" s="3"/>
      <c r="AZ331" s="3"/>
      <c r="BA331" s="3"/>
      <c r="BB331" s="3"/>
      <c r="BC331" s="3"/>
    </row>
    <row r="332" spans="1:55" x14ac:dyDescent="0.25">
      <c r="A332" s="4"/>
      <c r="B332" s="4"/>
      <c r="C332" s="128">
        <v>1</v>
      </c>
      <c r="D332" s="128" t="str">
        <f>D2</f>
        <v>Дворовые проезды</v>
      </c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  <c r="AR332" s="3"/>
      <c r="AS332" s="3"/>
      <c r="AT332" s="3"/>
      <c r="AU332" s="3"/>
      <c r="AV332" s="3"/>
      <c r="AW332" s="3"/>
      <c r="AX332" s="3"/>
      <c r="AY332" s="3"/>
      <c r="AZ332" s="3"/>
      <c r="BA332" s="3"/>
      <c r="BB332" s="3"/>
      <c r="BC332" s="3"/>
    </row>
    <row r="333" spans="1:55" x14ac:dyDescent="0.25">
      <c r="A333" s="4"/>
      <c r="B333" s="4"/>
      <c r="C333" s="4">
        <v>2</v>
      </c>
      <c r="D333" s="128" t="str">
        <f>D3</f>
        <v>Освещение</v>
      </c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  <c r="AR333" s="3"/>
      <c r="AS333" s="3"/>
      <c r="AT333" s="3"/>
      <c r="AU333" s="3"/>
      <c r="AV333" s="3"/>
      <c r="AW333" s="3"/>
      <c r="AX333" s="3"/>
      <c r="AY333" s="3"/>
      <c r="AZ333" s="3"/>
      <c r="BA333" s="3"/>
      <c r="BB333" s="3"/>
      <c r="BC333" s="3"/>
    </row>
    <row r="334" spans="1:55" x14ac:dyDescent="0.25">
      <c r="A334" s="4"/>
      <c r="B334" s="4"/>
      <c r="C334" s="4">
        <v>3</v>
      </c>
      <c r="D334" s="128" t="str">
        <f>D4</f>
        <v>Скамейки</v>
      </c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  <c r="AR334" s="3"/>
      <c r="AS334" s="3"/>
      <c r="AT334" s="3"/>
      <c r="AU334" s="3"/>
      <c r="AV334" s="3"/>
      <c r="AW334" s="3"/>
      <c r="AX334" s="3"/>
      <c r="AY334" s="3"/>
      <c r="AZ334" s="3"/>
      <c r="BA334" s="3"/>
      <c r="BB334" s="3"/>
      <c r="BC334" s="3"/>
    </row>
    <row r="335" spans="1:55" x14ac:dyDescent="0.25">
      <c r="A335" s="4"/>
      <c r="B335" s="4"/>
      <c r="C335" s="4">
        <v>4</v>
      </c>
      <c r="D335" s="128" t="str">
        <f>D5</f>
        <v>Урны</v>
      </c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"/>
      <c r="AR335" s="3"/>
      <c r="AS335" s="3"/>
      <c r="AT335" s="3"/>
      <c r="AU335" s="3"/>
      <c r="AV335" s="3"/>
      <c r="AW335" s="3"/>
      <c r="AX335" s="3"/>
      <c r="AY335" s="3"/>
      <c r="AZ335" s="3"/>
      <c r="BA335" s="3"/>
      <c r="BB335" s="3"/>
      <c r="BC335" s="3"/>
    </row>
    <row r="336" spans="1:55" x14ac:dyDescent="0.25">
      <c r="A336" s="4"/>
      <c r="B336" s="4"/>
      <c r="C336" s="4"/>
      <c r="D336" s="128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3"/>
      <c r="AP336" s="3"/>
      <c r="AQ336" s="3"/>
      <c r="AR336" s="3"/>
      <c r="AS336" s="3"/>
      <c r="AT336" s="3"/>
      <c r="AU336" s="3"/>
      <c r="AV336" s="3"/>
      <c r="AW336" s="3"/>
      <c r="AX336" s="3"/>
      <c r="AY336" s="3"/>
      <c r="AZ336" s="3"/>
      <c r="BA336" s="3"/>
      <c r="BB336" s="3"/>
      <c r="BC336" s="3"/>
    </row>
    <row r="337" spans="1:55" x14ac:dyDescent="0.25">
      <c r="A337" s="4"/>
      <c r="B337" s="4">
        <v>2</v>
      </c>
      <c r="C337" s="127" t="str">
        <f>B44</f>
        <v>Озеленение</v>
      </c>
      <c r="D337" s="42" t="str">
        <f>IF(D338="","",CONCATENATE("'Инвентаризация'!",ADDRESS(ROW(D338),COLUMN(D338),4,1),":",ADDRESS(ROW(D338)+INDEX(MATCH(1=1,D338:D384="",),)-2,COLUMN(D338),4,1)))</f>
        <v>'Инвентаризация'!D338:D343</v>
      </c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3"/>
      <c r="AP337" s="3"/>
      <c r="AQ337" s="3"/>
      <c r="AR337" s="3"/>
      <c r="AS337" s="3"/>
      <c r="AT337" s="3"/>
      <c r="AU337" s="3"/>
      <c r="AV337" s="3"/>
      <c r="AW337" s="3"/>
      <c r="AX337" s="3"/>
      <c r="AY337" s="3"/>
      <c r="AZ337" s="3"/>
      <c r="BA337" s="3"/>
      <c r="BB337" s="3"/>
      <c r="BC337" s="3"/>
    </row>
    <row r="338" spans="1:55" x14ac:dyDescent="0.25">
      <c r="A338" s="4"/>
      <c r="B338" s="4"/>
      <c r="C338" s="128">
        <v>1</v>
      </c>
      <c r="D338" s="128" t="str">
        <f t="shared" ref="D338:D343" si="34">D45</f>
        <v>Газон</v>
      </c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  <c r="AQ338" s="3"/>
      <c r="AR338" s="3"/>
      <c r="AS338" s="3"/>
      <c r="AT338" s="3"/>
      <c r="AU338" s="3"/>
      <c r="AV338" s="3"/>
      <c r="AW338" s="3"/>
      <c r="AX338" s="3"/>
      <c r="AY338" s="3"/>
      <c r="AZ338" s="3"/>
      <c r="BA338" s="3"/>
      <c r="BB338" s="3"/>
      <c r="BC338" s="3"/>
    </row>
    <row r="339" spans="1:55" x14ac:dyDescent="0.25">
      <c r="A339" s="4"/>
      <c r="B339" s="4"/>
      <c r="C339" s="4">
        <v>2</v>
      </c>
      <c r="D339" s="128" t="str">
        <f t="shared" si="34"/>
        <v>Кустарник</v>
      </c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  <c r="AR339" s="3"/>
      <c r="AS339" s="3"/>
      <c r="AT339" s="3"/>
      <c r="AU339" s="3"/>
      <c r="AV339" s="3"/>
      <c r="AW339" s="3"/>
      <c r="AX339" s="3"/>
      <c r="AY339" s="3"/>
      <c r="AZ339" s="3"/>
      <c r="BA339" s="3"/>
      <c r="BB339" s="3"/>
      <c r="BC339" s="3"/>
    </row>
    <row r="340" spans="1:55" x14ac:dyDescent="0.25">
      <c r="A340" s="4"/>
      <c r="B340" s="4"/>
      <c r="C340" s="4">
        <v>3</v>
      </c>
      <c r="D340" s="128" t="str">
        <f t="shared" si="34"/>
        <v>Дерево</v>
      </c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"/>
      <c r="AS340" s="3"/>
      <c r="AT340" s="3"/>
      <c r="AU340" s="3"/>
      <c r="AV340" s="3"/>
      <c r="AW340" s="3"/>
      <c r="AX340" s="3"/>
      <c r="AY340" s="3"/>
      <c r="AZ340" s="3"/>
      <c r="BA340" s="3"/>
      <c r="BB340" s="3"/>
      <c r="BC340" s="3"/>
    </row>
    <row r="341" spans="1:55" x14ac:dyDescent="0.25">
      <c r="A341" s="4"/>
      <c r="B341" s="4"/>
      <c r="C341" s="4">
        <v>4</v>
      </c>
      <c r="D341" s="128" t="str">
        <f t="shared" si="34"/>
        <v>Цветник</v>
      </c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  <c r="AS341" s="3"/>
      <c r="AT341" s="3"/>
      <c r="AU341" s="3"/>
      <c r="AV341" s="3"/>
      <c r="AW341" s="3"/>
      <c r="AX341" s="3"/>
      <c r="AY341" s="3"/>
      <c r="AZ341" s="3"/>
      <c r="BA341" s="3"/>
      <c r="BB341" s="3"/>
      <c r="BC341" s="3"/>
    </row>
    <row r="342" spans="1:55" x14ac:dyDescent="0.25">
      <c r="A342" s="4"/>
      <c r="B342" s="4"/>
      <c r="C342" s="4">
        <v>5</v>
      </c>
      <c r="D342" s="128" t="str">
        <f t="shared" si="34"/>
        <v>Живая изгородь</v>
      </c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3"/>
      <c r="AP342" s="3"/>
      <c r="AQ342" s="3"/>
      <c r="AR342" s="3"/>
      <c r="AS342" s="3"/>
      <c r="AT342" s="3"/>
      <c r="AU342" s="3"/>
      <c r="AV342" s="3"/>
      <c r="AW342" s="3"/>
      <c r="AX342" s="3"/>
      <c r="AY342" s="3"/>
      <c r="AZ342" s="3"/>
      <c r="BA342" s="3"/>
      <c r="BB342" s="3"/>
      <c r="BC342" s="3"/>
    </row>
    <row r="343" spans="1:55" x14ac:dyDescent="0.25">
      <c r="A343" s="4"/>
      <c r="B343" s="4"/>
      <c r="C343" s="4">
        <v>6</v>
      </c>
      <c r="D343" s="128" t="str">
        <f t="shared" si="34"/>
        <v>Вертикальное озеленение</v>
      </c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  <c r="AO343" s="3"/>
      <c r="AP343" s="3"/>
      <c r="AQ343" s="3"/>
      <c r="AR343" s="3"/>
      <c r="AS343" s="3"/>
      <c r="AT343" s="3"/>
      <c r="AU343" s="3"/>
      <c r="AV343" s="3"/>
      <c r="AW343" s="3"/>
      <c r="AX343" s="3"/>
      <c r="AY343" s="3"/>
      <c r="AZ343" s="3"/>
      <c r="BA343" s="3"/>
      <c r="BB343" s="3"/>
      <c r="BC343" s="3"/>
    </row>
    <row r="344" spans="1:55" x14ac:dyDescent="0.25">
      <c r="A344" s="4"/>
      <c r="B344" s="4"/>
      <c r="C344" s="4"/>
      <c r="D344" s="128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3"/>
      <c r="AR344" s="3"/>
      <c r="AS344" s="3"/>
      <c r="AT344" s="3"/>
      <c r="AU344" s="3"/>
      <c r="AV344" s="3"/>
      <c r="AW344" s="3"/>
      <c r="AX344" s="3"/>
      <c r="AY344" s="3"/>
      <c r="AZ344" s="3"/>
      <c r="BA344" s="3"/>
      <c r="BB344" s="3"/>
      <c r="BC344" s="3"/>
    </row>
    <row r="345" spans="1:55" x14ac:dyDescent="0.25">
      <c r="A345" s="4"/>
      <c r="B345" s="4">
        <v>3</v>
      </c>
      <c r="C345" s="127" t="str">
        <f>B95</f>
        <v>Дорожки и линейные объекты</v>
      </c>
      <c r="D345" s="42" t="str">
        <f>IF(D346="","",CONCATENATE("'Инвентаризация'!",ADDRESS(ROW(D346),COLUMN(D346),4,1),":",ADDRESS(ROW(D346)+INDEX(MATCH(1=1,D346:D392="",),)-2,COLUMN(D346),4,1)))</f>
        <v>'Инвентаризация'!D346:D352</v>
      </c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3"/>
      <c r="AR345" s="3"/>
      <c r="AS345" s="3"/>
      <c r="AT345" s="3"/>
      <c r="AU345" s="3"/>
      <c r="AV345" s="3"/>
      <c r="AW345" s="3"/>
      <c r="AX345" s="3"/>
      <c r="AY345" s="3"/>
      <c r="AZ345" s="3"/>
      <c r="BA345" s="3"/>
      <c r="BB345" s="3"/>
      <c r="BC345" s="3"/>
    </row>
    <row r="346" spans="1:55" x14ac:dyDescent="0.25">
      <c r="A346" s="4"/>
      <c r="B346" s="4"/>
      <c r="C346" s="128">
        <v>1</v>
      </c>
      <c r="D346" s="128" t="str">
        <f t="shared" ref="D346:D352" si="35">D96</f>
        <v>Пешеходная дорожка</v>
      </c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  <c r="AR346" s="3"/>
      <c r="AS346" s="3"/>
      <c r="AT346" s="3"/>
      <c r="AU346" s="3"/>
      <c r="AV346" s="3"/>
      <c r="AW346" s="3"/>
      <c r="AX346" s="3"/>
      <c r="AY346" s="3"/>
      <c r="AZ346" s="3"/>
      <c r="BA346" s="3"/>
      <c r="BB346" s="3"/>
      <c r="BC346" s="3"/>
    </row>
    <row r="347" spans="1:55" x14ac:dyDescent="0.25">
      <c r="A347" s="4"/>
      <c r="B347" s="4"/>
      <c r="C347" s="4">
        <v>2</v>
      </c>
      <c r="D347" s="128" t="str">
        <f t="shared" si="35"/>
        <v>Автомобильная парковка</v>
      </c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  <c r="AR347" s="3"/>
      <c r="AS347" s="3"/>
      <c r="AT347" s="3"/>
      <c r="AU347" s="3"/>
      <c r="AV347" s="3"/>
      <c r="AW347" s="3"/>
      <c r="AX347" s="3"/>
      <c r="AY347" s="3"/>
      <c r="AZ347" s="3"/>
      <c r="BA347" s="3"/>
      <c r="BB347" s="3"/>
      <c r="BC347" s="3"/>
    </row>
    <row r="348" spans="1:55" x14ac:dyDescent="0.25">
      <c r="A348" s="4"/>
      <c r="B348" s="4"/>
      <c r="C348" s="4">
        <v>3</v>
      </c>
      <c r="D348" s="128" t="str">
        <f t="shared" si="35"/>
        <v>Ограждение</v>
      </c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  <c r="AO348" s="3"/>
      <c r="AP348" s="3"/>
      <c r="AQ348" s="3"/>
      <c r="AR348" s="3"/>
      <c r="AS348" s="3"/>
      <c r="AT348" s="3"/>
      <c r="AU348" s="3"/>
      <c r="AV348" s="3"/>
      <c r="AW348" s="3"/>
      <c r="AX348" s="3"/>
      <c r="AY348" s="3"/>
      <c r="AZ348" s="3"/>
      <c r="BA348" s="3"/>
      <c r="BB348" s="3"/>
      <c r="BC348" s="3"/>
    </row>
    <row r="349" spans="1:55" x14ac:dyDescent="0.25">
      <c r="A349" s="4"/>
      <c r="B349" s="4"/>
      <c r="C349" s="4">
        <v>4</v>
      </c>
      <c r="D349" s="128" t="str">
        <f t="shared" si="35"/>
        <v>Устройства ограничения движения</v>
      </c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3"/>
      <c r="AP349" s="3"/>
      <c r="AQ349" s="3"/>
      <c r="AR349" s="3"/>
      <c r="AS349" s="3"/>
      <c r="AT349" s="3"/>
      <c r="AU349" s="3"/>
      <c r="AV349" s="3"/>
      <c r="AW349" s="3"/>
      <c r="AX349" s="3"/>
      <c r="AY349" s="3"/>
      <c r="AZ349" s="3"/>
      <c r="BA349" s="3"/>
      <c r="BB349" s="3"/>
      <c r="BC349" s="3"/>
    </row>
    <row r="350" spans="1:55" x14ac:dyDescent="0.25">
      <c r="A350" s="4"/>
      <c r="B350" s="4"/>
      <c r="C350" s="4">
        <v>5</v>
      </c>
      <c r="D350" s="128" t="str">
        <f t="shared" si="35"/>
        <v>Велодорожка</v>
      </c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"/>
      <c r="AO350" s="3"/>
      <c r="AP350" s="3"/>
      <c r="AQ350" s="3"/>
      <c r="AR350" s="3"/>
      <c r="AS350" s="3"/>
      <c r="AT350" s="3"/>
      <c r="AU350" s="3"/>
      <c r="AV350" s="3"/>
      <c r="AW350" s="3"/>
      <c r="AX350" s="3"/>
      <c r="AY350" s="3"/>
      <c r="AZ350" s="3"/>
      <c r="BA350" s="3"/>
      <c r="BB350" s="3"/>
      <c r="BC350" s="3"/>
    </row>
    <row r="351" spans="1:55" x14ac:dyDescent="0.25">
      <c r="A351" s="4"/>
      <c r="B351" s="4"/>
      <c r="C351" s="4">
        <v>6</v>
      </c>
      <c r="D351" s="128" t="str">
        <f t="shared" si="35"/>
        <v>Информационный стенд</v>
      </c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  <c r="AO351" s="3"/>
      <c r="AP351" s="3"/>
      <c r="AQ351" s="3"/>
      <c r="AR351" s="3"/>
      <c r="AS351" s="3"/>
      <c r="AT351" s="3"/>
      <c r="AU351" s="3"/>
      <c r="AV351" s="3"/>
      <c r="AW351" s="3"/>
      <c r="AX351" s="3"/>
      <c r="AY351" s="3"/>
      <c r="AZ351" s="3"/>
      <c r="BA351" s="3"/>
      <c r="BB351" s="3"/>
      <c r="BC351" s="3"/>
    </row>
    <row r="352" spans="1:55" x14ac:dyDescent="0.25">
      <c r="A352" s="4"/>
      <c r="B352" s="4"/>
      <c r="C352" s="4">
        <v>7</v>
      </c>
      <c r="D352" s="128" t="str">
        <f t="shared" si="35"/>
        <v>Пандус</v>
      </c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  <c r="AP352" s="3"/>
      <c r="AQ352" s="3"/>
      <c r="AR352" s="3"/>
      <c r="AS352" s="3"/>
      <c r="AT352" s="3"/>
      <c r="AU352" s="3"/>
      <c r="AV352" s="3"/>
      <c r="AW352" s="3"/>
      <c r="AX352" s="3"/>
      <c r="AY352" s="3"/>
      <c r="AZ352" s="3"/>
      <c r="BA352" s="3"/>
      <c r="BB352" s="3"/>
      <c r="BC352" s="3"/>
    </row>
    <row r="353" spans="1:55" x14ac:dyDescent="0.25">
      <c r="A353" s="4"/>
      <c r="B353" s="4"/>
      <c r="C353" s="4"/>
      <c r="D353" s="128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3"/>
      <c r="AP353" s="3"/>
      <c r="AQ353" s="3"/>
      <c r="AR353" s="3"/>
      <c r="AS353" s="3"/>
      <c r="AT353" s="3"/>
      <c r="AU353" s="3"/>
      <c r="AV353" s="3"/>
      <c r="AW353" s="3"/>
      <c r="AX353" s="3"/>
      <c r="AY353" s="3"/>
      <c r="AZ353" s="3"/>
      <c r="BA353" s="3"/>
      <c r="BB353" s="3"/>
      <c r="BC353" s="3"/>
    </row>
    <row r="354" spans="1:55" x14ac:dyDescent="0.25">
      <c r="A354" s="4"/>
      <c r="B354" s="4">
        <v>4</v>
      </c>
      <c r="C354" s="127" t="str">
        <f>B157</f>
        <v>Плоскостные сооружения</v>
      </c>
      <c r="D354" s="42" t="str">
        <f>IF(D355="","",CONCATENATE("'Инвентаризация'!",ADDRESS(ROW(D355),COLUMN(D355),4,1),":",ADDRESS(ROW(D355)+INDEX(MATCH(1=1,D355:D401="",),)-2,COLUMN(D355),4,1)))</f>
        <v>'Инвентаризация'!D355:D361</v>
      </c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3"/>
      <c r="AR354" s="3"/>
      <c r="AS354" s="3"/>
      <c r="AT354" s="3"/>
      <c r="AU354" s="3"/>
      <c r="AV354" s="3"/>
      <c r="AW354" s="3"/>
      <c r="AX354" s="3"/>
      <c r="AY354" s="3"/>
      <c r="AZ354" s="3"/>
      <c r="BA354" s="3"/>
      <c r="BB354" s="3"/>
      <c r="BC354" s="3"/>
    </row>
    <row r="355" spans="1:55" x14ac:dyDescent="0.25">
      <c r="A355" s="4"/>
      <c r="B355" s="4"/>
      <c r="C355" s="128">
        <v>1</v>
      </c>
      <c r="D355" s="128" t="str">
        <f t="shared" ref="D355:D361" si="36">D158</f>
        <v>Детская площадка</v>
      </c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  <c r="AP355" s="3"/>
      <c r="AQ355" s="3"/>
      <c r="AR355" s="3"/>
      <c r="AS355" s="3"/>
      <c r="AT355" s="3"/>
      <c r="AU355" s="3"/>
      <c r="AV355" s="3"/>
      <c r="AW355" s="3"/>
      <c r="AX355" s="3"/>
      <c r="AY355" s="3"/>
      <c r="AZ355" s="3"/>
      <c r="BA355" s="3"/>
      <c r="BB355" s="3"/>
      <c r="BC355" s="3"/>
    </row>
    <row r="356" spans="1:55" x14ac:dyDescent="0.25">
      <c r="A356" s="4"/>
      <c r="B356" s="4"/>
      <c r="C356" s="4">
        <v>2</v>
      </c>
      <c r="D356" s="128" t="str">
        <f t="shared" si="36"/>
        <v>Спортивно-игровая площадка</v>
      </c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  <c r="AO356" s="3"/>
      <c r="AP356" s="3"/>
      <c r="AQ356" s="3"/>
      <c r="AR356" s="3"/>
      <c r="AS356" s="3"/>
      <c r="AT356" s="3"/>
      <c r="AU356" s="3"/>
      <c r="AV356" s="3"/>
      <c r="AW356" s="3"/>
      <c r="AX356" s="3"/>
      <c r="AY356" s="3"/>
      <c r="AZ356" s="3"/>
      <c r="BA356" s="3"/>
      <c r="BB356" s="3"/>
      <c r="BC356" s="3"/>
    </row>
    <row r="357" spans="1:55" x14ac:dyDescent="0.25">
      <c r="A357" s="4"/>
      <c r="B357" s="4"/>
      <c r="C357" s="4">
        <v>3</v>
      </c>
      <c r="D357" s="128" t="str">
        <f t="shared" si="36"/>
        <v>Спортивное оборудование</v>
      </c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"/>
      <c r="AR357" s="3"/>
      <c r="AS357" s="3"/>
      <c r="AT357" s="3"/>
      <c r="AU357" s="3"/>
      <c r="AV357" s="3"/>
      <c r="AW357" s="3"/>
      <c r="AX357" s="3"/>
      <c r="AY357" s="3"/>
      <c r="AZ357" s="3"/>
      <c r="BA357" s="3"/>
      <c r="BB357" s="3"/>
      <c r="BC357" s="3"/>
    </row>
    <row r="358" spans="1:55" x14ac:dyDescent="0.25">
      <c r="A358" s="4"/>
      <c r="B358" s="4"/>
      <c r="C358" s="4">
        <v>4</v>
      </c>
      <c r="D358" s="128" t="str">
        <f t="shared" si="36"/>
        <v>Мебель для игровых площадок</v>
      </c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  <c r="AQ358" s="3"/>
      <c r="AR358" s="3"/>
      <c r="AS358" s="3"/>
      <c r="AT358" s="3"/>
      <c r="AU358" s="3"/>
      <c r="AV358" s="3"/>
      <c r="AW358" s="3"/>
      <c r="AX358" s="3"/>
      <c r="AY358" s="3"/>
      <c r="AZ358" s="3"/>
      <c r="BA358" s="3"/>
      <c r="BB358" s="3"/>
      <c r="BC358" s="3"/>
    </row>
    <row r="359" spans="1:55" x14ac:dyDescent="0.25">
      <c r="A359" s="4"/>
      <c r="B359" s="4"/>
      <c r="C359" s="4">
        <v>5</v>
      </c>
      <c r="D359" s="128" t="str">
        <f t="shared" si="36"/>
        <v>Площадка для выгула собак</v>
      </c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"/>
      <c r="AR359" s="3"/>
      <c r="AS359" s="3"/>
      <c r="AT359" s="3"/>
      <c r="AU359" s="3"/>
      <c r="AV359" s="3"/>
      <c r="AW359" s="3"/>
      <c r="AX359" s="3"/>
      <c r="AY359" s="3"/>
      <c r="AZ359" s="3"/>
      <c r="BA359" s="3"/>
      <c r="BB359" s="3"/>
      <c r="BC359" s="3"/>
    </row>
    <row r="360" spans="1:55" x14ac:dyDescent="0.25">
      <c r="A360" s="4"/>
      <c r="B360" s="4"/>
      <c r="C360" s="4">
        <v>6</v>
      </c>
      <c r="D360" s="128" t="str">
        <f t="shared" si="36"/>
        <v>Велопарковка</v>
      </c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3"/>
      <c r="AO360" s="3"/>
      <c r="AP360" s="3"/>
      <c r="AQ360" s="3"/>
      <c r="AR360" s="3"/>
      <c r="AS360" s="3"/>
      <c r="AT360" s="3"/>
      <c r="AU360" s="3"/>
      <c r="AV360" s="3"/>
      <c r="AW360" s="3"/>
      <c r="AX360" s="3"/>
      <c r="AY360" s="3"/>
      <c r="AZ360" s="3"/>
      <c r="BA360" s="3"/>
      <c r="BB360" s="3"/>
      <c r="BC360" s="3"/>
    </row>
    <row r="361" spans="1:55" x14ac:dyDescent="0.25">
      <c r="A361" s="4"/>
      <c r="B361" s="4"/>
      <c r="C361" s="4">
        <v>7</v>
      </c>
      <c r="D361" s="128" t="str">
        <f t="shared" si="36"/>
        <v>Контейнерная площадка</v>
      </c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  <c r="AO361" s="3"/>
      <c r="AP361" s="3"/>
      <c r="AQ361" s="3"/>
      <c r="AR361" s="3"/>
      <c r="AS361" s="3"/>
      <c r="AT361" s="3"/>
      <c r="AU361" s="3"/>
      <c r="AV361" s="3"/>
      <c r="AW361" s="3"/>
      <c r="AX361" s="3"/>
      <c r="AY361" s="3"/>
      <c r="AZ361" s="3"/>
      <c r="BA361" s="3"/>
      <c r="BB361" s="3"/>
      <c r="BC361" s="3"/>
    </row>
    <row r="362" spans="1:55" x14ac:dyDescent="0.25">
      <c r="A362" s="4"/>
      <c r="B362" s="4"/>
      <c r="C362" s="4"/>
      <c r="D362" s="128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  <c r="AR362" s="3"/>
      <c r="AS362" s="3"/>
      <c r="AT362" s="3"/>
      <c r="AU362" s="3"/>
      <c r="AV362" s="3"/>
      <c r="AW362" s="3"/>
      <c r="AX362" s="3"/>
      <c r="AY362" s="3"/>
      <c r="AZ362" s="3"/>
      <c r="BA362" s="3"/>
      <c r="BB362" s="3"/>
      <c r="BC362" s="3"/>
    </row>
    <row r="363" spans="1:55" x14ac:dyDescent="0.25">
      <c r="A363" s="4"/>
      <c r="B363" s="4">
        <v>5</v>
      </c>
      <c r="C363" s="127" t="str">
        <f>B227</f>
        <v>Малые архитектурные формы</v>
      </c>
      <c r="D363" s="42" t="str">
        <f>IF(D364="","",CONCATENATE("'Инвентаризация'!",ADDRESS(ROW(D364),COLUMN(D364),4,1),":",ADDRESS(ROW(D364)+INDEX(MATCH(1=1,D364:D410="",),)-2,COLUMN(D364),4,1)))</f>
        <v>'Инвентаризация'!D364:D368</v>
      </c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  <c r="AR363" s="3"/>
      <c r="AS363" s="3"/>
      <c r="AT363" s="3"/>
      <c r="AU363" s="3"/>
      <c r="AV363" s="3"/>
      <c r="AW363" s="3"/>
      <c r="AX363" s="3"/>
      <c r="AY363" s="3"/>
      <c r="AZ363" s="3"/>
      <c r="BA363" s="3"/>
      <c r="BB363" s="3"/>
      <c r="BC363" s="3"/>
    </row>
    <row r="364" spans="1:55" x14ac:dyDescent="0.25">
      <c r="A364" s="4"/>
      <c r="B364" s="4"/>
      <c r="C364" s="128">
        <v>1</v>
      </c>
      <c r="D364" s="128" t="str">
        <f>D228</f>
        <v>Накопитель ТКО</v>
      </c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  <c r="AO364" s="3"/>
      <c r="AP364" s="3"/>
      <c r="AQ364" s="3"/>
      <c r="AR364" s="3"/>
      <c r="AS364" s="3"/>
      <c r="AT364" s="3"/>
      <c r="AU364" s="3"/>
      <c r="AV364" s="3"/>
      <c r="AW364" s="3"/>
      <c r="AX364" s="3"/>
      <c r="AY364" s="3"/>
      <c r="AZ364" s="3"/>
      <c r="BA364" s="3"/>
      <c r="BB364" s="3"/>
      <c r="BC364" s="3"/>
    </row>
    <row r="365" spans="1:55" x14ac:dyDescent="0.25">
      <c r="A365" s="4"/>
      <c r="B365" s="4"/>
      <c r="C365" s="4">
        <v>2</v>
      </c>
      <c r="D365" s="128" t="str">
        <f>D229</f>
        <v>Стол</v>
      </c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  <c r="AO365" s="3"/>
      <c r="AP365" s="3"/>
      <c r="AQ365" s="3"/>
      <c r="AR365" s="3"/>
      <c r="AS365" s="3"/>
      <c r="AT365" s="3"/>
      <c r="AU365" s="3"/>
      <c r="AV365" s="3"/>
      <c r="AW365" s="3"/>
      <c r="AX365" s="3"/>
      <c r="AY365" s="3"/>
      <c r="AZ365" s="3"/>
      <c r="BA365" s="3"/>
      <c r="BB365" s="3"/>
      <c r="BC365" s="3"/>
    </row>
    <row r="366" spans="1:55" x14ac:dyDescent="0.25">
      <c r="A366" s="4"/>
      <c r="B366" s="4"/>
      <c r="C366" s="4">
        <v>3</v>
      </c>
      <c r="D366" s="128" t="str">
        <f>D230</f>
        <v>Беседка</v>
      </c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  <c r="AO366" s="3"/>
      <c r="AP366" s="3"/>
      <c r="AQ366" s="3"/>
      <c r="AR366" s="3"/>
      <c r="AS366" s="3"/>
      <c r="AT366" s="3"/>
      <c r="AU366" s="3"/>
      <c r="AV366" s="3"/>
      <c r="AW366" s="3"/>
      <c r="AX366" s="3"/>
      <c r="AY366" s="3"/>
      <c r="AZ366" s="3"/>
      <c r="BA366" s="3"/>
      <c r="BB366" s="3"/>
      <c r="BC366" s="3"/>
    </row>
    <row r="367" spans="1:55" x14ac:dyDescent="0.25">
      <c r="A367" s="4"/>
      <c r="B367" s="4"/>
      <c r="C367" s="4">
        <v>4</v>
      </c>
      <c r="D367" s="128" t="str">
        <f>D231</f>
        <v>Навес</v>
      </c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  <c r="AO367" s="3"/>
      <c r="AP367" s="3"/>
      <c r="AQ367" s="3"/>
      <c r="AR367" s="3"/>
      <c r="AS367" s="3"/>
      <c r="AT367" s="3"/>
      <c r="AU367" s="3"/>
      <c r="AV367" s="3"/>
      <c r="AW367" s="3"/>
      <c r="AX367" s="3"/>
      <c r="AY367" s="3"/>
      <c r="AZ367" s="3"/>
      <c r="BA367" s="3"/>
      <c r="BB367" s="3"/>
      <c r="BC367" s="3"/>
    </row>
    <row r="368" spans="1:55" x14ac:dyDescent="0.25">
      <c r="A368" s="4"/>
      <c r="B368" s="4"/>
      <c r="C368" s="4">
        <v>5</v>
      </c>
      <c r="D368" s="128" t="str">
        <f>D232</f>
        <v>Фонтан</v>
      </c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  <c r="AO368" s="3"/>
      <c r="AP368" s="3"/>
      <c r="AQ368" s="3"/>
      <c r="AR368" s="3"/>
      <c r="AS368" s="3"/>
      <c r="AT368" s="3"/>
      <c r="AU368" s="3"/>
      <c r="AV368" s="3"/>
      <c r="AW368" s="3"/>
      <c r="AX368" s="3"/>
      <c r="AY368" s="3"/>
      <c r="AZ368" s="3"/>
      <c r="BA368" s="3"/>
      <c r="BB368" s="3"/>
      <c r="BC368" s="3"/>
    </row>
    <row r="369" spans="1:55" x14ac:dyDescent="0.25">
      <c r="A369" s="4"/>
      <c r="B369" s="4"/>
      <c r="C369" s="4"/>
      <c r="D369" s="128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  <c r="AO369" s="3"/>
      <c r="AP369" s="3"/>
      <c r="AQ369" s="3"/>
      <c r="AR369" s="3"/>
      <c r="AS369" s="3"/>
      <c r="AT369" s="3"/>
      <c r="AU369" s="3"/>
      <c r="AV369" s="3"/>
      <c r="AW369" s="3"/>
      <c r="AX369" s="3"/>
      <c r="AY369" s="3"/>
      <c r="AZ369" s="3"/>
      <c r="BA369" s="3"/>
      <c r="BB369" s="3"/>
      <c r="BC369" s="3"/>
    </row>
    <row r="370" spans="1:55" x14ac:dyDescent="0.25">
      <c r="A370" s="4"/>
      <c r="B370" s="4">
        <v>6</v>
      </c>
      <c r="C370" s="127" t="str">
        <f>B268</f>
        <v>Другое</v>
      </c>
      <c r="D370" s="42" t="str">
        <f>IF(D371="","",CONCATENATE("'Инвентаризация'!",ADDRESS(ROW(D371),COLUMN(D371),4,1),":",ADDRESS(ROW(D371)+INDEX(MATCH(1=1,D371:D417="",),)-2,COLUMN(D371),4,1)))</f>
        <v>'Инвентаризация'!D371:D372</v>
      </c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"/>
      <c r="AO370" s="3"/>
      <c r="AP370" s="3"/>
      <c r="AQ370" s="3"/>
      <c r="AR370" s="3"/>
      <c r="AS370" s="3"/>
      <c r="AT370" s="3"/>
      <c r="AU370" s="3"/>
      <c r="AV370" s="3"/>
      <c r="AW370" s="3"/>
      <c r="AX370" s="3"/>
      <c r="AY370" s="3"/>
      <c r="AZ370" s="3"/>
      <c r="BA370" s="3"/>
      <c r="BB370" s="3"/>
      <c r="BC370" s="3"/>
    </row>
    <row r="371" spans="1:55" x14ac:dyDescent="0.25">
      <c r="A371" s="4"/>
      <c r="B371" s="4"/>
      <c r="C371" s="128">
        <v>1</v>
      </c>
      <c r="D371" s="128" t="str">
        <f>D269</f>
        <v>Водоём</v>
      </c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3"/>
      <c r="AO371" s="3"/>
      <c r="AP371" s="3"/>
      <c r="AQ371" s="3"/>
      <c r="AR371" s="3"/>
      <c r="AS371" s="3"/>
      <c r="AT371" s="3"/>
      <c r="AU371" s="3"/>
      <c r="AV371" s="3"/>
      <c r="AW371" s="3"/>
      <c r="AX371" s="3"/>
      <c r="AY371" s="3"/>
      <c r="AZ371" s="3"/>
      <c r="BA371" s="3"/>
      <c r="BB371" s="3"/>
      <c r="BC371" s="3"/>
    </row>
    <row r="372" spans="1:55" x14ac:dyDescent="0.25">
      <c r="A372" s="4"/>
      <c r="B372" s="4"/>
      <c r="C372" s="4">
        <v>2</v>
      </c>
      <c r="D372" s="128" t="str">
        <f>D270</f>
        <v>Люк подземных коммуникаций</v>
      </c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3"/>
      <c r="AO372" s="3"/>
      <c r="AP372" s="3"/>
      <c r="AQ372" s="3"/>
      <c r="AR372" s="3"/>
      <c r="AS372" s="3"/>
      <c r="AT372" s="3"/>
      <c r="AU372" s="3"/>
      <c r="AV372" s="3"/>
      <c r="AW372" s="3"/>
      <c r="AX372" s="3"/>
      <c r="AY372" s="3"/>
      <c r="AZ372" s="3"/>
      <c r="BA372" s="3"/>
      <c r="BB372" s="3"/>
      <c r="BC372" s="3"/>
    </row>
    <row r="373" spans="1:55" x14ac:dyDescent="0.25">
      <c r="A373" s="4"/>
      <c r="B373" s="4"/>
      <c r="C373" s="4"/>
      <c r="D373" s="128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3"/>
      <c r="AO373" s="3"/>
      <c r="AP373" s="3"/>
      <c r="AQ373" s="3"/>
      <c r="AR373" s="3"/>
      <c r="AS373" s="3"/>
      <c r="AT373" s="3"/>
      <c r="AU373" s="3"/>
      <c r="AV373" s="3"/>
      <c r="AW373" s="3"/>
      <c r="AX373" s="3"/>
      <c r="AY373" s="3"/>
      <c r="AZ373" s="3"/>
      <c r="BA373" s="3"/>
      <c r="BB373" s="3"/>
      <c r="BC373" s="3"/>
    </row>
    <row r="374" spans="1:55" x14ac:dyDescent="0.25">
      <c r="A374" s="4"/>
      <c r="B374" s="4">
        <v>7</v>
      </c>
      <c r="C374" s="127" t="str">
        <f>B286</f>
        <v>Строения, сооружения</v>
      </c>
      <c r="D374" s="42" t="str">
        <f>IF(D375="","",CONCATENATE("'Инвентаризация'!",ADDRESS(ROW(D375),COLUMN(D375),4,1),":",ADDRESS(ROW(D375)+INDEX(MATCH(1=1,D375:D421="",),)-2,COLUMN(D375),4,1)))</f>
        <v>'Инвентаризация'!D375:D377</v>
      </c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  <c r="AN374" s="3"/>
      <c r="AO374" s="3"/>
      <c r="AP374" s="3"/>
      <c r="AQ374" s="3"/>
      <c r="AR374" s="3"/>
      <c r="AS374" s="3"/>
      <c r="AT374" s="3"/>
      <c r="AU374" s="3"/>
      <c r="AV374" s="3"/>
      <c r="AW374" s="3"/>
      <c r="AX374" s="3"/>
      <c r="AY374" s="3"/>
      <c r="AZ374" s="3"/>
      <c r="BA374" s="3"/>
      <c r="BB374" s="3"/>
      <c r="BC374" s="3"/>
    </row>
    <row r="375" spans="1:55" x14ac:dyDescent="0.25">
      <c r="A375" s="4"/>
      <c r="B375" s="4"/>
      <c r="C375" s="4">
        <v>1</v>
      </c>
      <c r="D375" s="4" t="str">
        <f>D287</f>
        <v>Жилое</v>
      </c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  <c r="AO375" s="3"/>
      <c r="AP375" s="3"/>
      <c r="AQ375" s="3"/>
      <c r="AR375" s="3"/>
      <c r="AS375" s="3"/>
      <c r="AT375" s="3"/>
      <c r="AU375" s="3"/>
      <c r="AV375" s="3"/>
      <c r="AW375" s="3"/>
      <c r="AX375" s="3"/>
      <c r="AY375" s="3"/>
      <c r="AZ375" s="3"/>
      <c r="BA375" s="3"/>
      <c r="BB375" s="3"/>
      <c r="BC375" s="3"/>
    </row>
    <row r="376" spans="1:55" x14ac:dyDescent="0.25">
      <c r="A376" s="4"/>
      <c r="B376" s="4"/>
      <c r="C376" s="4">
        <v>2</v>
      </c>
      <c r="D376" s="4" t="str">
        <f>D288</f>
        <v>Нежилое капитальное</v>
      </c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"/>
      <c r="AO376" s="3"/>
      <c r="AP376" s="3"/>
      <c r="AQ376" s="3"/>
      <c r="AR376" s="3"/>
      <c r="AS376" s="3"/>
      <c r="AT376" s="3"/>
      <c r="AU376" s="3"/>
      <c r="AV376" s="3"/>
      <c r="AW376" s="3"/>
      <c r="AX376" s="3"/>
      <c r="AY376" s="3"/>
      <c r="AZ376" s="3"/>
      <c r="BA376" s="3"/>
      <c r="BB376" s="3"/>
      <c r="BC376" s="3"/>
    </row>
    <row r="377" spans="1:55" x14ac:dyDescent="0.25">
      <c r="A377" s="4"/>
      <c r="B377" s="4"/>
      <c r="C377" s="4">
        <v>3</v>
      </c>
      <c r="D377" s="4" t="str">
        <f>D289</f>
        <v>Нежилое некапитальное</v>
      </c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  <c r="AO377" s="3"/>
      <c r="AP377" s="3"/>
      <c r="AQ377" s="3"/>
      <c r="AR377" s="3"/>
      <c r="AS377" s="3"/>
      <c r="AT377" s="3"/>
      <c r="AU377" s="3"/>
      <c r="AV377" s="3"/>
      <c r="AW377" s="3"/>
      <c r="AX377" s="3"/>
      <c r="AY377" s="3"/>
      <c r="AZ377" s="3"/>
      <c r="BA377" s="3"/>
      <c r="BB377" s="3"/>
      <c r="BC377" s="3"/>
    </row>
    <row r="378" spans="1:55" x14ac:dyDescent="0.25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3"/>
      <c r="AM378" s="3"/>
      <c r="AN378" s="3"/>
      <c r="AO378" s="3"/>
      <c r="AP378" s="3"/>
      <c r="AQ378" s="3"/>
      <c r="AR378" s="3"/>
      <c r="AS378" s="3"/>
      <c r="AT378" s="3"/>
      <c r="AU378" s="3"/>
      <c r="AV378" s="3"/>
      <c r="AW378" s="3"/>
      <c r="AX378" s="3"/>
      <c r="AY378" s="3"/>
      <c r="AZ378" s="3"/>
      <c r="BA378" s="3"/>
      <c r="BB378" s="3"/>
      <c r="BC378" s="3"/>
    </row>
    <row r="379" spans="1:55" ht="18.75" x14ac:dyDescent="0.25">
      <c r="A379" s="4"/>
      <c r="B379" s="4"/>
      <c r="C379" s="125"/>
      <c r="D379" s="126" t="s">
        <v>346</v>
      </c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  <c r="AL379" s="3"/>
      <c r="AM379" s="3"/>
      <c r="AN379" s="3"/>
      <c r="AO379" s="3"/>
      <c r="AP379" s="3"/>
      <c r="AQ379" s="3"/>
      <c r="AR379" s="3"/>
      <c r="AS379" s="3"/>
      <c r="AT379" s="3"/>
      <c r="AU379" s="3"/>
      <c r="AV379" s="3"/>
      <c r="AW379" s="3"/>
      <c r="AX379" s="3"/>
      <c r="AY379" s="3"/>
      <c r="AZ379" s="3"/>
      <c r="BA379" s="3"/>
      <c r="BB379" s="3"/>
      <c r="BC379" s="3"/>
    </row>
    <row r="380" spans="1:55" x14ac:dyDescent="0.25">
      <c r="A380" s="4"/>
      <c r="B380" s="4"/>
      <c r="C380" s="4">
        <v>1</v>
      </c>
      <c r="D380" s="4" t="s">
        <v>347</v>
      </c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  <c r="AO380" s="3"/>
      <c r="AP380" s="3"/>
      <c r="AQ380" s="3"/>
      <c r="AR380" s="3"/>
      <c r="AS380" s="3"/>
      <c r="AT380" s="3"/>
      <c r="AU380" s="3"/>
      <c r="AV380" s="3"/>
      <c r="AW380" s="3"/>
      <c r="AX380" s="3"/>
      <c r="AY380" s="3"/>
      <c r="AZ380" s="3"/>
      <c r="BA380" s="3"/>
      <c r="BB380" s="3"/>
      <c r="BC380" s="3"/>
    </row>
    <row r="381" spans="1:55" x14ac:dyDescent="0.25">
      <c r="A381" s="4"/>
      <c r="B381" s="4"/>
      <c r="C381" s="4">
        <v>2</v>
      </c>
      <c r="D381" s="4" t="s">
        <v>339</v>
      </c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  <c r="AO381" s="3"/>
      <c r="AP381" s="3"/>
      <c r="AQ381" s="3"/>
      <c r="AR381" s="3"/>
      <c r="AS381" s="3"/>
      <c r="AT381" s="3"/>
      <c r="AU381" s="3"/>
      <c r="AV381" s="3"/>
      <c r="AW381" s="3"/>
      <c r="AX381" s="3"/>
      <c r="AY381" s="3"/>
      <c r="AZ381" s="3"/>
      <c r="BA381" s="3"/>
      <c r="BB381" s="3"/>
      <c r="BC381" s="3"/>
    </row>
    <row r="382" spans="1:55" x14ac:dyDescent="0.25">
      <c r="A382" s="4"/>
      <c r="B382" s="4"/>
      <c r="C382" s="4">
        <v>3</v>
      </c>
      <c r="D382" s="4" t="s">
        <v>340</v>
      </c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3"/>
      <c r="AO382" s="3"/>
      <c r="AP382" s="3"/>
      <c r="AQ382" s="3"/>
      <c r="AR382" s="3"/>
      <c r="AS382" s="3"/>
      <c r="AT382" s="3"/>
      <c r="AU382" s="3"/>
      <c r="AV382" s="3"/>
      <c r="AW382" s="3"/>
      <c r="AX382" s="3"/>
      <c r="AY382" s="3"/>
      <c r="AZ382" s="3"/>
      <c r="BA382" s="3"/>
      <c r="BB382" s="3"/>
      <c r="BC382" s="3"/>
    </row>
    <row r="383" spans="1:55" x14ac:dyDescent="0.25">
      <c r="A383" s="4"/>
      <c r="B383" s="4"/>
      <c r="C383" s="4">
        <v>4</v>
      </c>
      <c r="D383" s="4" t="s">
        <v>341</v>
      </c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  <c r="AO383" s="3"/>
      <c r="AP383" s="3"/>
      <c r="AQ383" s="3"/>
      <c r="AR383" s="3"/>
      <c r="AS383" s="3"/>
      <c r="AT383" s="3"/>
      <c r="AU383" s="3"/>
      <c r="AV383" s="3"/>
      <c r="AW383" s="3"/>
      <c r="AX383" s="3"/>
      <c r="AY383" s="3"/>
      <c r="AZ383" s="3"/>
      <c r="BA383" s="3"/>
      <c r="BB383" s="3"/>
      <c r="BC383" s="3"/>
    </row>
    <row r="384" spans="1:55" x14ac:dyDescent="0.25">
      <c r="A384" s="4"/>
      <c r="B384" s="4"/>
      <c r="C384" s="4">
        <v>5</v>
      </c>
      <c r="D384" s="4" t="s">
        <v>342</v>
      </c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  <c r="AN384" s="3"/>
      <c r="AO384" s="3"/>
      <c r="AP384" s="3"/>
      <c r="AQ384" s="3"/>
      <c r="AR384" s="3"/>
      <c r="AS384" s="3"/>
      <c r="AT384" s="3"/>
      <c r="AU384" s="3"/>
      <c r="AV384" s="3"/>
      <c r="AW384" s="3"/>
      <c r="AX384" s="3"/>
      <c r="AY384" s="3"/>
      <c r="AZ384" s="3"/>
      <c r="BA384" s="3"/>
      <c r="BB384" s="3"/>
      <c r="BC384" s="3"/>
    </row>
    <row r="385" spans="1:55" x14ac:dyDescent="0.25">
      <c r="A385" s="4"/>
      <c r="B385" s="4"/>
      <c r="C385" s="4">
        <v>6</v>
      </c>
      <c r="D385" s="4" t="s">
        <v>343</v>
      </c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  <c r="AM385" s="3"/>
      <c r="AN385" s="3"/>
      <c r="AO385" s="3"/>
      <c r="AP385" s="3"/>
      <c r="AQ385" s="3"/>
      <c r="AR385" s="3"/>
      <c r="AS385" s="3"/>
      <c r="AT385" s="3"/>
      <c r="AU385" s="3"/>
      <c r="AV385" s="3"/>
      <c r="AW385" s="3"/>
      <c r="AX385" s="3"/>
      <c r="AY385" s="3"/>
      <c r="AZ385" s="3"/>
      <c r="BA385" s="3"/>
      <c r="BB385" s="3"/>
      <c r="BC385" s="3"/>
    </row>
    <row r="386" spans="1:55" x14ac:dyDescent="0.25">
      <c r="A386" s="4"/>
      <c r="B386" s="4"/>
      <c r="C386" s="4">
        <v>7</v>
      </c>
      <c r="D386" s="4" t="s">
        <v>344</v>
      </c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  <c r="AM386" s="3"/>
      <c r="AN386" s="3"/>
      <c r="AO386" s="3"/>
      <c r="AP386" s="3"/>
      <c r="AQ386" s="3"/>
      <c r="AR386" s="3"/>
      <c r="AS386" s="3"/>
      <c r="AT386" s="3"/>
      <c r="AU386" s="3"/>
      <c r="AV386" s="3"/>
      <c r="AW386" s="3"/>
      <c r="AX386" s="3"/>
      <c r="AY386" s="3"/>
      <c r="AZ386" s="3"/>
      <c r="BA386" s="3"/>
      <c r="BB386" s="3"/>
      <c r="BC386" s="3"/>
    </row>
    <row r="387" spans="1:55" x14ac:dyDescent="0.25">
      <c r="A387" s="4"/>
      <c r="B387" s="4"/>
      <c r="C387" s="4">
        <v>8</v>
      </c>
      <c r="D387" s="4" t="s">
        <v>345</v>
      </c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3"/>
      <c r="AN387" s="3"/>
      <c r="AO387" s="3"/>
      <c r="AP387" s="3"/>
      <c r="AQ387" s="3"/>
      <c r="AR387" s="3"/>
      <c r="AS387" s="3"/>
      <c r="AT387" s="3"/>
      <c r="AU387" s="3"/>
      <c r="AV387" s="3"/>
      <c r="AW387" s="3"/>
      <c r="AX387" s="3"/>
      <c r="AY387" s="3"/>
      <c r="AZ387" s="3"/>
      <c r="BA387" s="3"/>
      <c r="BB387" s="3"/>
      <c r="BC387" s="3"/>
    </row>
    <row r="388" spans="1:55" x14ac:dyDescent="0.25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3"/>
      <c r="AN388" s="3"/>
      <c r="AO388" s="3"/>
      <c r="AP388" s="3"/>
      <c r="AQ388" s="3"/>
      <c r="AR388" s="3"/>
      <c r="AS388" s="3"/>
      <c r="AT388" s="3"/>
      <c r="AU388" s="3"/>
      <c r="AV388" s="3"/>
      <c r="AW388" s="3"/>
      <c r="AX388" s="3"/>
      <c r="AY388" s="3"/>
      <c r="AZ388" s="3"/>
      <c r="BA388" s="3"/>
      <c r="BB388" s="3"/>
      <c r="BC388" s="3"/>
    </row>
    <row r="389" spans="1:55" x14ac:dyDescent="0.25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3"/>
      <c r="AO389" s="3"/>
      <c r="AP389" s="3"/>
      <c r="AQ389" s="3"/>
      <c r="AR389" s="3"/>
      <c r="AS389" s="3"/>
      <c r="AT389" s="3"/>
      <c r="AU389" s="3"/>
      <c r="AV389" s="3"/>
      <c r="AW389" s="3"/>
      <c r="AX389" s="3"/>
      <c r="AY389" s="3"/>
      <c r="AZ389" s="3"/>
      <c r="BA389" s="3"/>
      <c r="BB389" s="3"/>
      <c r="BC389" s="3"/>
    </row>
    <row r="390" spans="1:55" x14ac:dyDescent="0.25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  <c r="AN390" s="3"/>
      <c r="AO390" s="3"/>
      <c r="AP390" s="3"/>
      <c r="AQ390" s="3"/>
      <c r="AR390" s="3"/>
      <c r="AS390" s="3"/>
      <c r="AT390" s="3"/>
      <c r="AU390" s="3"/>
      <c r="AV390" s="3"/>
      <c r="AW390" s="3"/>
      <c r="AX390" s="3"/>
      <c r="AY390" s="3"/>
      <c r="AZ390" s="3"/>
      <c r="BA390" s="3"/>
      <c r="BB390" s="3"/>
      <c r="BC390" s="3"/>
    </row>
    <row r="391" spans="1:55" x14ac:dyDescent="0.25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3"/>
      <c r="AO391" s="3"/>
      <c r="AP391" s="3"/>
      <c r="AQ391" s="3"/>
      <c r="AR391" s="3"/>
      <c r="AS391" s="3"/>
      <c r="AT391" s="3"/>
      <c r="AU391" s="3"/>
      <c r="AV391" s="3"/>
      <c r="AW391" s="3"/>
      <c r="AX391" s="3"/>
      <c r="AY391" s="3"/>
      <c r="AZ391" s="3"/>
      <c r="BA391" s="3"/>
      <c r="BB391" s="3"/>
      <c r="BC391" s="3"/>
    </row>
    <row r="392" spans="1:55" x14ac:dyDescent="0.25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  <c r="AM392" s="3"/>
      <c r="AN392" s="3"/>
      <c r="AO392" s="3"/>
      <c r="AP392" s="3"/>
      <c r="AQ392" s="3"/>
      <c r="AR392" s="3"/>
      <c r="AS392" s="3"/>
      <c r="AT392" s="3"/>
      <c r="AU392" s="3"/>
      <c r="AV392" s="3"/>
      <c r="AW392" s="3"/>
      <c r="AX392" s="3"/>
      <c r="AY392" s="3"/>
      <c r="AZ392" s="3"/>
      <c r="BA392" s="3"/>
      <c r="BB392" s="3"/>
      <c r="BC392" s="3"/>
    </row>
    <row r="393" spans="1:55" x14ac:dyDescent="0.25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  <c r="AN393" s="3"/>
      <c r="AO393" s="3"/>
      <c r="AP393" s="3"/>
      <c r="AQ393" s="3"/>
      <c r="AR393" s="3"/>
      <c r="AS393" s="3"/>
      <c r="AT393" s="3"/>
      <c r="AU393" s="3"/>
      <c r="AV393" s="3"/>
      <c r="AW393" s="3"/>
      <c r="AX393" s="3"/>
      <c r="AY393" s="3"/>
      <c r="AZ393" s="3"/>
      <c r="BA393" s="3"/>
      <c r="BB393" s="3"/>
      <c r="BC393" s="3"/>
    </row>
    <row r="394" spans="1:55" x14ac:dyDescent="0.25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3"/>
      <c r="AO394" s="3"/>
      <c r="AP394" s="3"/>
      <c r="AQ394" s="3"/>
      <c r="AR394" s="3"/>
      <c r="AS394" s="3"/>
      <c r="AT394" s="3"/>
      <c r="AU394" s="3"/>
      <c r="AV394" s="3"/>
      <c r="AW394" s="3"/>
      <c r="AX394" s="3"/>
      <c r="AY394" s="3"/>
      <c r="AZ394" s="3"/>
      <c r="BA394" s="3"/>
      <c r="BB394" s="3"/>
      <c r="BC394" s="3"/>
    </row>
    <row r="395" spans="1:55" x14ac:dyDescent="0.25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3"/>
      <c r="AO395" s="3"/>
      <c r="AP395" s="3"/>
      <c r="AQ395" s="3"/>
      <c r="AR395" s="3"/>
      <c r="AS395" s="3"/>
      <c r="AT395" s="3"/>
      <c r="AU395" s="3"/>
      <c r="AV395" s="3"/>
      <c r="AW395" s="3"/>
      <c r="AX395" s="3"/>
      <c r="AY395" s="3"/>
      <c r="AZ395" s="3"/>
      <c r="BA395" s="3"/>
      <c r="BB395" s="3"/>
      <c r="BC395" s="3"/>
    </row>
    <row r="396" spans="1:55" x14ac:dyDescent="0.25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  <c r="AN396" s="3"/>
      <c r="AO396" s="3"/>
      <c r="AP396" s="3"/>
      <c r="AQ396" s="3"/>
      <c r="AR396" s="3"/>
      <c r="AS396" s="3"/>
      <c r="AT396" s="3"/>
      <c r="AU396" s="3"/>
      <c r="AV396" s="3"/>
      <c r="AW396" s="3"/>
      <c r="AX396" s="3"/>
      <c r="AY396" s="3"/>
      <c r="AZ396" s="3"/>
      <c r="BA396" s="3"/>
      <c r="BB396" s="3"/>
      <c r="BC396" s="3"/>
    </row>
    <row r="397" spans="1:55" x14ac:dyDescent="0.25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3"/>
      <c r="AM397" s="3"/>
      <c r="AN397" s="3"/>
      <c r="AO397" s="3"/>
      <c r="AP397" s="3"/>
      <c r="AQ397" s="3"/>
      <c r="AR397" s="3"/>
      <c r="AS397" s="3"/>
      <c r="AT397" s="3"/>
      <c r="AU397" s="3"/>
      <c r="AV397" s="3"/>
      <c r="AW397" s="3"/>
      <c r="AX397" s="3"/>
      <c r="AY397" s="3"/>
      <c r="AZ397" s="3"/>
      <c r="BA397" s="3"/>
      <c r="BB397" s="3"/>
      <c r="BC397" s="3"/>
    </row>
    <row r="398" spans="1:55" x14ac:dyDescent="0.25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3"/>
      <c r="AO398" s="3"/>
      <c r="AP398" s="3"/>
      <c r="AQ398" s="3"/>
      <c r="AR398" s="3"/>
      <c r="AS398" s="3"/>
      <c r="AT398" s="3"/>
      <c r="AU398" s="3"/>
      <c r="AV398" s="3"/>
      <c r="AW398" s="3"/>
      <c r="AX398" s="3"/>
      <c r="AY398" s="3"/>
      <c r="AZ398" s="3"/>
      <c r="BA398" s="3"/>
      <c r="BB398" s="3"/>
      <c r="BC398" s="3"/>
    </row>
    <row r="399" spans="1:55" x14ac:dyDescent="0.25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  <c r="AN399" s="3"/>
      <c r="AO399" s="3"/>
      <c r="AP399" s="3"/>
      <c r="AQ399" s="3"/>
      <c r="AR399" s="3"/>
      <c r="AS399" s="3"/>
      <c r="AT399" s="3"/>
      <c r="AU399" s="3"/>
      <c r="AV399" s="3"/>
      <c r="AW399" s="3"/>
      <c r="AX399" s="3"/>
      <c r="AY399" s="3"/>
      <c r="AZ399" s="3"/>
      <c r="BA399" s="3"/>
      <c r="BB399" s="3"/>
      <c r="BC399" s="3"/>
    </row>
    <row r="400" spans="1:55" x14ac:dyDescent="0.25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3"/>
      <c r="AO400" s="3"/>
      <c r="AP400" s="3"/>
      <c r="AQ400" s="3"/>
      <c r="AR400" s="3"/>
      <c r="AS400" s="3"/>
      <c r="AT400" s="3"/>
      <c r="AU400" s="3"/>
      <c r="AV400" s="3"/>
      <c r="AW400" s="3"/>
      <c r="AX400" s="3"/>
      <c r="AY400" s="3"/>
      <c r="AZ400" s="3"/>
      <c r="BA400" s="3"/>
      <c r="BB400" s="3"/>
      <c r="BC400" s="3"/>
    </row>
    <row r="401" spans="1:55" x14ac:dyDescent="0.25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  <c r="AN401" s="3"/>
      <c r="AO401" s="3"/>
      <c r="AP401" s="3"/>
      <c r="AQ401" s="3"/>
      <c r="AR401" s="3"/>
      <c r="AS401" s="3"/>
      <c r="AT401" s="3"/>
      <c r="AU401" s="3"/>
      <c r="AV401" s="3"/>
      <c r="AW401" s="3"/>
      <c r="AX401" s="3"/>
      <c r="AY401" s="3"/>
      <c r="AZ401" s="3"/>
      <c r="BA401" s="3"/>
      <c r="BB401" s="3"/>
      <c r="BC401" s="3"/>
    </row>
    <row r="402" spans="1:55" x14ac:dyDescent="0.25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  <c r="AM402" s="3"/>
      <c r="AN402" s="3"/>
      <c r="AO402" s="3"/>
      <c r="AP402" s="3"/>
      <c r="AQ402" s="3"/>
      <c r="AR402" s="3"/>
      <c r="AS402" s="3"/>
      <c r="AT402" s="3"/>
      <c r="AU402" s="3"/>
      <c r="AV402" s="3"/>
      <c r="AW402" s="3"/>
      <c r="AX402" s="3"/>
      <c r="AY402" s="3"/>
      <c r="AZ402" s="3"/>
      <c r="BA402" s="3"/>
      <c r="BB402" s="3"/>
      <c r="BC402" s="3"/>
    </row>
    <row r="403" spans="1:55" x14ac:dyDescent="0.25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3"/>
      <c r="AM403" s="3"/>
      <c r="AN403" s="3"/>
      <c r="AO403" s="3"/>
      <c r="AP403" s="3"/>
      <c r="AQ403" s="3"/>
      <c r="AR403" s="3"/>
      <c r="AS403" s="3"/>
      <c r="AT403" s="3"/>
      <c r="AU403" s="3"/>
      <c r="AV403" s="3"/>
      <c r="AW403" s="3"/>
      <c r="AX403" s="3"/>
      <c r="AY403" s="3"/>
      <c r="AZ403" s="3"/>
      <c r="BA403" s="3"/>
      <c r="BB403" s="3"/>
      <c r="BC403" s="3"/>
    </row>
    <row r="404" spans="1:55" x14ac:dyDescent="0.25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  <c r="AM404" s="3"/>
      <c r="AN404" s="3"/>
      <c r="AO404" s="3"/>
      <c r="AP404" s="3"/>
      <c r="AQ404" s="3"/>
      <c r="AR404" s="3"/>
      <c r="AS404" s="3"/>
      <c r="AT404" s="3"/>
      <c r="AU404" s="3"/>
      <c r="AV404" s="3"/>
      <c r="AW404" s="3"/>
      <c r="AX404" s="3"/>
      <c r="AY404" s="3"/>
      <c r="AZ404" s="3"/>
      <c r="BA404" s="3"/>
      <c r="BB404" s="3"/>
      <c r="BC404" s="3"/>
    </row>
    <row r="405" spans="1:55" x14ac:dyDescent="0.25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L405" s="3"/>
      <c r="AM405" s="3"/>
      <c r="AN405" s="3"/>
      <c r="AO405" s="3"/>
      <c r="AP405" s="3"/>
      <c r="AQ405" s="3"/>
      <c r="AR405" s="3"/>
      <c r="AS405" s="3"/>
      <c r="AT405" s="3"/>
      <c r="AU405" s="3"/>
      <c r="AV405" s="3"/>
      <c r="AW405" s="3"/>
      <c r="AX405" s="3"/>
      <c r="AY405" s="3"/>
      <c r="AZ405" s="3"/>
      <c r="BA405" s="3"/>
      <c r="BB405" s="3"/>
      <c r="BC405" s="3"/>
    </row>
    <row r="406" spans="1:55" x14ac:dyDescent="0.25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  <c r="AK406" s="3"/>
      <c r="AL406" s="3"/>
      <c r="AM406" s="3"/>
      <c r="AN406" s="3"/>
      <c r="AO406" s="3"/>
      <c r="AP406" s="3"/>
      <c r="AQ406" s="3"/>
      <c r="AR406" s="3"/>
      <c r="AS406" s="3"/>
      <c r="AT406" s="3"/>
      <c r="AU406" s="3"/>
      <c r="AV406" s="3"/>
      <c r="AW406" s="3"/>
      <c r="AX406" s="3"/>
      <c r="AY406" s="3"/>
      <c r="AZ406" s="3"/>
      <c r="BA406" s="3"/>
      <c r="BB406" s="3"/>
      <c r="BC406" s="3"/>
    </row>
    <row r="407" spans="1:55" x14ac:dyDescent="0.25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  <c r="AK407" s="3"/>
      <c r="AL407" s="3"/>
      <c r="AM407" s="3"/>
      <c r="AN407" s="3"/>
      <c r="AO407" s="3"/>
      <c r="AP407" s="3"/>
      <c r="AQ407" s="3"/>
      <c r="AR407" s="3"/>
      <c r="AS407" s="3"/>
      <c r="AT407" s="3"/>
      <c r="AU407" s="3"/>
      <c r="AV407" s="3"/>
      <c r="AW407" s="3"/>
      <c r="AX407" s="3"/>
      <c r="AY407" s="3"/>
      <c r="AZ407" s="3"/>
      <c r="BA407" s="3"/>
      <c r="BB407" s="3"/>
      <c r="BC407" s="3"/>
    </row>
    <row r="408" spans="1:55" x14ac:dyDescent="0.25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  <c r="AK408" s="3"/>
      <c r="AL408" s="3"/>
      <c r="AM408" s="3"/>
      <c r="AN408" s="3"/>
      <c r="AO408" s="3"/>
      <c r="AP408" s="3"/>
      <c r="AQ408" s="3"/>
      <c r="AR408" s="3"/>
      <c r="AS408" s="3"/>
      <c r="AT408" s="3"/>
      <c r="AU408" s="3"/>
      <c r="AV408" s="3"/>
      <c r="AW408" s="3"/>
      <c r="AX408" s="3"/>
      <c r="AY408" s="3"/>
      <c r="AZ408" s="3"/>
      <c r="BA408" s="3"/>
      <c r="BB408" s="3"/>
      <c r="BC408" s="3"/>
    </row>
    <row r="409" spans="1:55" x14ac:dyDescent="0.25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  <c r="AK409" s="3"/>
      <c r="AL409" s="3"/>
      <c r="AM409" s="3"/>
      <c r="AN409" s="3"/>
      <c r="AO409" s="3"/>
      <c r="AP409" s="3"/>
      <c r="AQ409" s="3"/>
      <c r="AR409" s="3"/>
      <c r="AS409" s="3"/>
      <c r="AT409" s="3"/>
      <c r="AU409" s="3"/>
      <c r="AV409" s="3"/>
      <c r="AW409" s="3"/>
      <c r="AX409" s="3"/>
      <c r="AY409" s="3"/>
      <c r="AZ409" s="3"/>
      <c r="BA409" s="3"/>
      <c r="BB409" s="3"/>
      <c r="BC409" s="3"/>
    </row>
    <row r="410" spans="1:55" x14ac:dyDescent="0.25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  <c r="AK410" s="3"/>
      <c r="AL410" s="3"/>
      <c r="AM410" s="3"/>
      <c r="AN410" s="3"/>
      <c r="AO410" s="3"/>
      <c r="AP410" s="3"/>
      <c r="AQ410" s="3"/>
      <c r="AR410" s="3"/>
      <c r="AS410" s="3"/>
      <c r="AT410" s="3"/>
      <c r="AU410" s="3"/>
      <c r="AV410" s="3"/>
      <c r="AW410" s="3"/>
      <c r="AX410" s="3"/>
      <c r="AY410" s="3"/>
      <c r="AZ410" s="3"/>
      <c r="BA410" s="3"/>
      <c r="BB410" s="3"/>
      <c r="BC410" s="3"/>
    </row>
    <row r="411" spans="1:55" x14ac:dyDescent="0.25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  <c r="AM411" s="3"/>
      <c r="AN411" s="3"/>
      <c r="AO411" s="3"/>
      <c r="AP411" s="3"/>
      <c r="AQ411" s="3"/>
      <c r="AR411" s="3"/>
      <c r="AS411" s="3"/>
      <c r="AT411" s="3"/>
      <c r="AU411" s="3"/>
      <c r="AV411" s="3"/>
      <c r="AW411" s="3"/>
      <c r="AX411" s="3"/>
      <c r="AY411" s="3"/>
      <c r="AZ411" s="3"/>
      <c r="BA411" s="3"/>
      <c r="BB411" s="3"/>
      <c r="BC411" s="3"/>
    </row>
    <row r="412" spans="1:55" x14ac:dyDescent="0.25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  <c r="AK412" s="3"/>
      <c r="AL412" s="3"/>
      <c r="AM412" s="3"/>
      <c r="AN412" s="3"/>
      <c r="AO412" s="3"/>
      <c r="AP412" s="3"/>
      <c r="AQ412" s="3"/>
      <c r="AR412" s="3"/>
      <c r="AS412" s="3"/>
      <c r="AT412" s="3"/>
      <c r="AU412" s="3"/>
      <c r="AV412" s="3"/>
      <c r="AW412" s="3"/>
      <c r="AX412" s="3"/>
      <c r="AY412" s="3"/>
      <c r="AZ412" s="3"/>
      <c r="BA412" s="3"/>
      <c r="BB412" s="3"/>
      <c r="BC412" s="3"/>
    </row>
    <row r="413" spans="1:55" x14ac:dyDescent="0.25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  <c r="AK413" s="3"/>
      <c r="AL413" s="3"/>
      <c r="AM413" s="3"/>
      <c r="AN413" s="3"/>
      <c r="AO413" s="3"/>
      <c r="AP413" s="3"/>
      <c r="AQ413" s="3"/>
      <c r="AR413" s="3"/>
      <c r="AS413" s="3"/>
      <c r="AT413" s="3"/>
      <c r="AU413" s="3"/>
      <c r="AV413" s="3"/>
      <c r="AW413" s="3"/>
      <c r="AX413" s="3"/>
      <c r="AY413" s="3"/>
      <c r="AZ413" s="3"/>
      <c r="BA413" s="3"/>
      <c r="BB413" s="3"/>
      <c r="BC413" s="3"/>
    </row>
    <row r="414" spans="1:55" x14ac:dyDescent="0.25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  <c r="AK414" s="3"/>
      <c r="AL414" s="3"/>
      <c r="AM414" s="3"/>
      <c r="AN414" s="3"/>
      <c r="AO414" s="3"/>
      <c r="AP414" s="3"/>
      <c r="AQ414" s="3"/>
      <c r="AR414" s="3"/>
      <c r="AS414" s="3"/>
      <c r="AT414" s="3"/>
      <c r="AU414" s="3"/>
      <c r="AV414" s="3"/>
      <c r="AW414" s="3"/>
      <c r="AX414" s="3"/>
      <c r="AY414" s="3"/>
      <c r="AZ414" s="3"/>
      <c r="BA414" s="3"/>
      <c r="BB414" s="3"/>
      <c r="BC414" s="3"/>
    </row>
    <row r="415" spans="1:55" x14ac:dyDescent="0.25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  <c r="AK415" s="3"/>
      <c r="AL415" s="3"/>
      <c r="AM415" s="3"/>
      <c r="AN415" s="3"/>
      <c r="AO415" s="3"/>
      <c r="AP415" s="3"/>
      <c r="AQ415" s="3"/>
      <c r="AR415" s="3"/>
      <c r="AS415" s="3"/>
      <c r="AT415" s="3"/>
      <c r="AU415" s="3"/>
      <c r="AV415" s="3"/>
      <c r="AW415" s="3"/>
      <c r="AX415" s="3"/>
      <c r="AY415" s="3"/>
      <c r="AZ415" s="3"/>
      <c r="BA415" s="3"/>
      <c r="BB415" s="3"/>
      <c r="BC415" s="3"/>
    </row>
    <row r="416" spans="1:55" x14ac:dyDescent="0.25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  <c r="AK416" s="3"/>
      <c r="AL416" s="3"/>
      <c r="AM416" s="3"/>
      <c r="AN416" s="3"/>
      <c r="AO416" s="3"/>
      <c r="AP416" s="3"/>
      <c r="AQ416" s="3"/>
      <c r="AR416" s="3"/>
      <c r="AS416" s="3"/>
      <c r="AT416" s="3"/>
      <c r="AU416" s="3"/>
      <c r="AV416" s="3"/>
      <c r="AW416" s="3"/>
      <c r="AX416" s="3"/>
      <c r="AY416" s="3"/>
      <c r="AZ416" s="3"/>
      <c r="BA416" s="3"/>
      <c r="BB416" s="3"/>
      <c r="BC416" s="3"/>
    </row>
    <row r="417" spans="1:55" x14ac:dyDescent="0.25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  <c r="AM417" s="3"/>
      <c r="AN417" s="3"/>
      <c r="AO417" s="3"/>
      <c r="AP417" s="3"/>
      <c r="AQ417" s="3"/>
      <c r="AR417" s="3"/>
      <c r="AS417" s="3"/>
      <c r="AT417" s="3"/>
      <c r="AU417" s="3"/>
      <c r="AV417" s="3"/>
      <c r="AW417" s="3"/>
      <c r="AX417" s="3"/>
      <c r="AY417" s="3"/>
      <c r="AZ417" s="3"/>
      <c r="BA417" s="3"/>
      <c r="BB417" s="3"/>
      <c r="BC417" s="3"/>
    </row>
    <row r="418" spans="1:55" x14ac:dyDescent="0.25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3"/>
      <c r="AN418" s="3"/>
      <c r="AO418" s="3"/>
      <c r="AP418" s="3"/>
      <c r="AQ418" s="3"/>
      <c r="AR418" s="3"/>
      <c r="AS418" s="3"/>
      <c r="AT418" s="3"/>
      <c r="AU418" s="3"/>
      <c r="AV418" s="3"/>
      <c r="AW418" s="3"/>
      <c r="AX418" s="3"/>
      <c r="AY418" s="3"/>
      <c r="AZ418" s="3"/>
      <c r="BA418" s="3"/>
      <c r="BB418" s="3"/>
      <c r="BC418" s="3"/>
    </row>
    <row r="419" spans="1:55" x14ac:dyDescent="0.25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  <c r="AM419" s="3"/>
      <c r="AN419" s="3"/>
      <c r="AO419" s="3"/>
      <c r="AP419" s="3"/>
      <c r="AQ419" s="3"/>
      <c r="AR419" s="3"/>
      <c r="AS419" s="3"/>
      <c r="AT419" s="3"/>
      <c r="AU419" s="3"/>
      <c r="AV419" s="3"/>
      <c r="AW419" s="3"/>
      <c r="AX419" s="3"/>
      <c r="AY419" s="3"/>
      <c r="AZ419" s="3"/>
      <c r="BA419" s="3"/>
      <c r="BB419" s="3"/>
      <c r="BC419" s="3"/>
    </row>
    <row r="420" spans="1:55" x14ac:dyDescent="0.25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  <c r="AK420" s="3"/>
      <c r="AL420" s="3"/>
      <c r="AM420" s="3"/>
      <c r="AN420" s="3"/>
      <c r="AO420" s="3"/>
      <c r="AP420" s="3"/>
      <c r="AQ420" s="3"/>
      <c r="AR420" s="3"/>
      <c r="AS420" s="3"/>
      <c r="AT420" s="3"/>
      <c r="AU420" s="3"/>
      <c r="AV420" s="3"/>
      <c r="AW420" s="3"/>
      <c r="AX420" s="3"/>
      <c r="AY420" s="3"/>
      <c r="AZ420" s="3"/>
      <c r="BA420" s="3"/>
      <c r="BB420" s="3"/>
      <c r="BC420" s="3"/>
    </row>
    <row r="421" spans="1:55" x14ac:dyDescent="0.25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  <c r="AK421" s="3"/>
      <c r="AL421" s="3"/>
      <c r="AM421" s="3"/>
      <c r="AN421" s="3"/>
      <c r="AO421" s="3"/>
      <c r="AP421" s="3"/>
      <c r="AQ421" s="3"/>
      <c r="AR421" s="3"/>
      <c r="AS421" s="3"/>
      <c r="AT421" s="3"/>
      <c r="AU421" s="3"/>
      <c r="AV421" s="3"/>
      <c r="AW421" s="3"/>
      <c r="AX421" s="3"/>
      <c r="AY421" s="3"/>
      <c r="AZ421" s="3"/>
      <c r="BA421" s="3"/>
      <c r="BB421" s="3"/>
      <c r="BC421" s="3"/>
    </row>
    <row r="422" spans="1:55" x14ac:dyDescent="0.25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  <c r="AM422" s="3"/>
      <c r="AN422" s="3"/>
      <c r="AO422" s="3"/>
      <c r="AP422" s="3"/>
      <c r="AQ422" s="3"/>
      <c r="AR422" s="3"/>
      <c r="AS422" s="3"/>
      <c r="AT422" s="3"/>
      <c r="AU422" s="3"/>
      <c r="AV422" s="3"/>
      <c r="AW422" s="3"/>
      <c r="AX422" s="3"/>
      <c r="AY422" s="3"/>
      <c r="AZ422" s="3"/>
      <c r="BA422" s="3"/>
      <c r="BB422" s="3"/>
      <c r="BC422" s="3"/>
    </row>
    <row r="423" spans="1:55" x14ac:dyDescent="0.25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  <c r="AL423" s="3"/>
      <c r="AM423" s="3"/>
      <c r="AN423" s="3"/>
      <c r="AO423" s="3"/>
      <c r="AP423" s="3"/>
      <c r="AQ423" s="3"/>
      <c r="AR423" s="3"/>
      <c r="AS423" s="3"/>
      <c r="AT423" s="3"/>
      <c r="AU423" s="3"/>
      <c r="AV423" s="3"/>
      <c r="AW423" s="3"/>
      <c r="AX423" s="3"/>
      <c r="AY423" s="3"/>
      <c r="AZ423" s="3"/>
      <c r="BA423" s="3"/>
      <c r="BB423" s="3"/>
      <c r="BC423" s="3"/>
    </row>
    <row r="424" spans="1:55" x14ac:dyDescent="0.25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  <c r="AK424" s="3"/>
      <c r="AL424" s="3"/>
      <c r="AM424" s="3"/>
      <c r="AN424" s="3"/>
      <c r="AO424" s="3"/>
      <c r="AP424" s="3"/>
      <c r="AQ424" s="3"/>
      <c r="AR424" s="3"/>
      <c r="AS424" s="3"/>
      <c r="AT424" s="3"/>
      <c r="AU424" s="3"/>
      <c r="AV424" s="3"/>
      <c r="AW424" s="3"/>
      <c r="AX424" s="3"/>
      <c r="AY424" s="3"/>
      <c r="AZ424" s="3"/>
      <c r="BA424" s="3"/>
      <c r="BB424" s="3"/>
      <c r="BC424" s="3"/>
    </row>
    <row r="425" spans="1:55" x14ac:dyDescent="0.25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  <c r="AK425" s="3"/>
      <c r="AL425" s="3"/>
      <c r="AM425" s="3"/>
      <c r="AN425" s="3"/>
      <c r="AO425" s="3"/>
      <c r="AP425" s="3"/>
      <c r="AQ425" s="3"/>
      <c r="AR425" s="3"/>
      <c r="AS425" s="3"/>
      <c r="AT425" s="3"/>
      <c r="AU425" s="3"/>
      <c r="AV425" s="3"/>
      <c r="AW425" s="3"/>
      <c r="AX425" s="3"/>
      <c r="AY425" s="3"/>
      <c r="AZ425" s="3"/>
      <c r="BA425" s="3"/>
      <c r="BB425" s="3"/>
      <c r="BC425" s="3"/>
    </row>
    <row r="426" spans="1:55" x14ac:dyDescent="0.25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  <c r="AK426" s="3"/>
      <c r="AL426" s="3"/>
      <c r="AM426" s="3"/>
      <c r="AN426" s="3"/>
      <c r="AO426" s="3"/>
      <c r="AP426" s="3"/>
      <c r="AQ426" s="3"/>
      <c r="AR426" s="3"/>
      <c r="AS426" s="3"/>
      <c r="AT426" s="3"/>
      <c r="AU426" s="3"/>
      <c r="AV426" s="3"/>
      <c r="AW426" s="3"/>
      <c r="AX426" s="3"/>
      <c r="AY426" s="3"/>
      <c r="AZ426" s="3"/>
      <c r="BA426" s="3"/>
      <c r="BB426" s="3"/>
      <c r="BC426" s="3"/>
    </row>
    <row r="427" spans="1:55" x14ac:dyDescent="0.25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  <c r="AK427" s="3"/>
      <c r="AL427" s="3"/>
      <c r="AM427" s="3"/>
      <c r="AN427" s="3"/>
      <c r="AO427" s="3"/>
      <c r="AP427" s="3"/>
      <c r="AQ427" s="3"/>
      <c r="AR427" s="3"/>
      <c r="AS427" s="3"/>
      <c r="AT427" s="3"/>
      <c r="AU427" s="3"/>
      <c r="AV427" s="3"/>
      <c r="AW427" s="3"/>
      <c r="AX427" s="3"/>
      <c r="AY427" s="3"/>
      <c r="AZ427" s="3"/>
      <c r="BA427" s="3"/>
      <c r="BB427" s="3"/>
      <c r="BC427" s="3"/>
    </row>
    <row r="428" spans="1:55" x14ac:dyDescent="0.25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  <c r="AK428" s="3"/>
      <c r="AL428" s="3"/>
      <c r="AM428" s="3"/>
      <c r="AN428" s="3"/>
      <c r="AO428" s="3"/>
      <c r="AP428" s="3"/>
      <c r="AQ428" s="3"/>
      <c r="AR428" s="3"/>
      <c r="AS428" s="3"/>
      <c r="AT428" s="3"/>
      <c r="AU428" s="3"/>
      <c r="AV428" s="3"/>
      <c r="AW428" s="3"/>
      <c r="AX428" s="3"/>
      <c r="AY428" s="3"/>
      <c r="AZ428" s="3"/>
      <c r="BA428" s="3"/>
      <c r="BB428" s="3"/>
      <c r="BC428" s="3"/>
    </row>
    <row r="429" spans="1:55" x14ac:dyDescent="0.25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  <c r="AM429" s="3"/>
      <c r="AN429" s="3"/>
      <c r="AO429" s="3"/>
      <c r="AP429" s="3"/>
      <c r="AQ429" s="3"/>
      <c r="AR429" s="3"/>
      <c r="AS429" s="3"/>
      <c r="AT429" s="3"/>
      <c r="AU429" s="3"/>
      <c r="AV429" s="3"/>
      <c r="AW429" s="3"/>
      <c r="AX429" s="3"/>
      <c r="AY429" s="3"/>
      <c r="AZ429" s="3"/>
      <c r="BA429" s="3"/>
      <c r="BB429" s="3"/>
      <c r="BC429" s="3"/>
    </row>
    <row r="430" spans="1:55" x14ac:dyDescent="0.25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3"/>
      <c r="AM430" s="3"/>
      <c r="AN430" s="3"/>
      <c r="AO430" s="3"/>
      <c r="AP430" s="3"/>
      <c r="AQ430" s="3"/>
      <c r="AR430" s="3"/>
      <c r="AS430" s="3"/>
      <c r="AT430" s="3"/>
      <c r="AU430" s="3"/>
      <c r="AV430" s="3"/>
      <c r="AW430" s="3"/>
      <c r="AX430" s="3"/>
      <c r="AY430" s="3"/>
      <c r="AZ430" s="3"/>
      <c r="BA430" s="3"/>
      <c r="BB430" s="3"/>
      <c r="BC430" s="3"/>
    </row>
    <row r="431" spans="1:55" x14ac:dyDescent="0.25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  <c r="AM431" s="3"/>
      <c r="AN431" s="3"/>
      <c r="AO431" s="3"/>
      <c r="AP431" s="3"/>
      <c r="AQ431" s="3"/>
      <c r="AR431" s="3"/>
      <c r="AS431" s="3"/>
      <c r="AT431" s="3"/>
      <c r="AU431" s="3"/>
      <c r="AV431" s="3"/>
      <c r="AW431" s="3"/>
      <c r="AX431" s="3"/>
      <c r="AY431" s="3"/>
      <c r="AZ431" s="3"/>
      <c r="BA431" s="3"/>
      <c r="BB431" s="3"/>
      <c r="BC431" s="3"/>
    </row>
    <row r="432" spans="1:55" x14ac:dyDescent="0.25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  <c r="AK432" s="3"/>
      <c r="AL432" s="3"/>
      <c r="AM432" s="3"/>
      <c r="AN432" s="3"/>
      <c r="AO432" s="3"/>
      <c r="AP432" s="3"/>
      <c r="AQ432" s="3"/>
      <c r="AR432" s="3"/>
      <c r="AS432" s="3"/>
      <c r="AT432" s="3"/>
      <c r="AU432" s="3"/>
      <c r="AV432" s="3"/>
      <c r="AW432" s="3"/>
      <c r="AX432" s="3"/>
      <c r="AY432" s="3"/>
      <c r="AZ432" s="3"/>
      <c r="BA432" s="3"/>
      <c r="BB432" s="3"/>
      <c r="BC432" s="3"/>
    </row>
    <row r="433" spans="1:55" x14ac:dyDescent="0.25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  <c r="AK433" s="3"/>
      <c r="AL433" s="3"/>
      <c r="AM433" s="3"/>
      <c r="AN433" s="3"/>
      <c r="AO433" s="3"/>
      <c r="AP433" s="3"/>
      <c r="AQ433" s="3"/>
      <c r="AR433" s="3"/>
      <c r="AS433" s="3"/>
      <c r="AT433" s="3"/>
      <c r="AU433" s="3"/>
      <c r="AV433" s="3"/>
      <c r="AW433" s="3"/>
      <c r="AX433" s="3"/>
      <c r="AY433" s="3"/>
      <c r="AZ433" s="3"/>
      <c r="BA433" s="3"/>
      <c r="BB433" s="3"/>
      <c r="BC433" s="3"/>
    </row>
    <row r="434" spans="1:55" x14ac:dyDescent="0.25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  <c r="AK434" s="3"/>
      <c r="AL434" s="3"/>
      <c r="AM434" s="3"/>
      <c r="AN434" s="3"/>
      <c r="AO434" s="3"/>
      <c r="AP434" s="3"/>
      <c r="AQ434" s="3"/>
      <c r="AR434" s="3"/>
      <c r="AS434" s="3"/>
      <c r="AT434" s="3"/>
      <c r="AU434" s="3"/>
      <c r="AV434" s="3"/>
      <c r="AW434" s="3"/>
      <c r="AX434" s="3"/>
      <c r="AY434" s="3"/>
      <c r="AZ434" s="3"/>
      <c r="BA434" s="3"/>
      <c r="BB434" s="3"/>
      <c r="BC434" s="3"/>
    </row>
    <row r="435" spans="1:55" x14ac:dyDescent="0.25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  <c r="AK435" s="3"/>
      <c r="AL435" s="3"/>
      <c r="AM435" s="3"/>
      <c r="AN435" s="3"/>
      <c r="AO435" s="3"/>
      <c r="AP435" s="3"/>
      <c r="AQ435" s="3"/>
      <c r="AR435" s="3"/>
      <c r="AS435" s="3"/>
      <c r="AT435" s="3"/>
      <c r="AU435" s="3"/>
      <c r="AV435" s="3"/>
      <c r="AW435" s="3"/>
      <c r="AX435" s="3"/>
      <c r="AY435" s="3"/>
      <c r="AZ435" s="3"/>
      <c r="BA435" s="3"/>
      <c r="BB435" s="3"/>
      <c r="BC435" s="3"/>
    </row>
    <row r="436" spans="1:55" x14ac:dyDescent="0.25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  <c r="AK436" s="3"/>
      <c r="AL436" s="3"/>
      <c r="AM436" s="3"/>
      <c r="AN436" s="3"/>
      <c r="AO436" s="3"/>
      <c r="AP436" s="3"/>
      <c r="AQ436" s="3"/>
      <c r="AR436" s="3"/>
      <c r="AS436" s="3"/>
      <c r="AT436" s="3"/>
      <c r="AU436" s="3"/>
      <c r="AV436" s="3"/>
      <c r="AW436" s="3"/>
      <c r="AX436" s="3"/>
      <c r="AY436" s="3"/>
      <c r="AZ436" s="3"/>
      <c r="BA436" s="3"/>
      <c r="BB436" s="3"/>
      <c r="BC436" s="3"/>
    </row>
    <row r="437" spans="1:55" x14ac:dyDescent="0.25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  <c r="AL437" s="3"/>
      <c r="AM437" s="3"/>
      <c r="AN437" s="3"/>
      <c r="AO437" s="3"/>
      <c r="AP437" s="3"/>
      <c r="AQ437" s="3"/>
      <c r="AR437" s="3"/>
      <c r="AS437" s="3"/>
      <c r="AT437" s="3"/>
      <c r="AU437" s="3"/>
      <c r="AV437" s="3"/>
      <c r="AW437" s="3"/>
      <c r="AX437" s="3"/>
      <c r="AY437" s="3"/>
      <c r="AZ437" s="3"/>
      <c r="BA437" s="3"/>
      <c r="BB437" s="3"/>
      <c r="BC437" s="3"/>
    </row>
    <row r="438" spans="1:55" x14ac:dyDescent="0.25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  <c r="AK438" s="3"/>
      <c r="AL438" s="3"/>
      <c r="AM438" s="3"/>
      <c r="AN438" s="3"/>
      <c r="AO438" s="3"/>
      <c r="AP438" s="3"/>
      <c r="AQ438" s="3"/>
      <c r="AR438" s="3"/>
      <c r="AS438" s="3"/>
      <c r="AT438" s="3"/>
      <c r="AU438" s="3"/>
      <c r="AV438" s="3"/>
      <c r="AW438" s="3"/>
      <c r="AX438" s="3"/>
      <c r="AY438" s="3"/>
      <c r="AZ438" s="3"/>
      <c r="BA438" s="3"/>
      <c r="BB438" s="3"/>
      <c r="BC438" s="3"/>
    </row>
    <row r="439" spans="1:55" x14ac:dyDescent="0.25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  <c r="AK439" s="3"/>
      <c r="AL439" s="3"/>
      <c r="AM439" s="3"/>
      <c r="AN439" s="3"/>
      <c r="AO439" s="3"/>
      <c r="AP439" s="3"/>
      <c r="AQ439" s="3"/>
      <c r="AR439" s="3"/>
      <c r="AS439" s="3"/>
      <c r="AT439" s="3"/>
      <c r="AU439" s="3"/>
      <c r="AV439" s="3"/>
      <c r="AW439" s="3"/>
      <c r="AX439" s="3"/>
      <c r="AY439" s="3"/>
      <c r="AZ439" s="3"/>
      <c r="BA439" s="3"/>
      <c r="BB439" s="3"/>
      <c r="BC439" s="3"/>
    </row>
    <row r="440" spans="1:55" x14ac:dyDescent="0.25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3"/>
      <c r="AK440" s="3"/>
      <c r="AL440" s="3"/>
      <c r="AM440" s="3"/>
      <c r="AN440" s="3"/>
      <c r="AO440" s="3"/>
      <c r="AP440" s="3"/>
      <c r="AQ440" s="3"/>
      <c r="AR440" s="3"/>
      <c r="AS440" s="3"/>
      <c r="AT440" s="3"/>
      <c r="AU440" s="3"/>
      <c r="AV440" s="3"/>
      <c r="AW440" s="3"/>
      <c r="AX440" s="3"/>
      <c r="AY440" s="3"/>
      <c r="AZ440" s="3"/>
      <c r="BA440" s="3"/>
      <c r="BB440" s="3"/>
      <c r="BC440" s="3"/>
    </row>
    <row r="441" spans="1:55" x14ac:dyDescent="0.25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  <c r="AJ441" s="3"/>
      <c r="AK441" s="3"/>
      <c r="AL441" s="3"/>
      <c r="AM441" s="3"/>
      <c r="AN441" s="3"/>
      <c r="AO441" s="3"/>
      <c r="AP441" s="3"/>
      <c r="AQ441" s="3"/>
      <c r="AR441" s="3"/>
      <c r="AS441" s="3"/>
      <c r="AT441" s="3"/>
      <c r="AU441" s="3"/>
      <c r="AV441" s="3"/>
      <c r="AW441" s="3"/>
      <c r="AX441" s="3"/>
      <c r="AY441" s="3"/>
      <c r="AZ441" s="3"/>
      <c r="BA441" s="3"/>
      <c r="BB441" s="3"/>
      <c r="BC441" s="3"/>
    </row>
    <row r="442" spans="1:55" x14ac:dyDescent="0.25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  <c r="AJ442" s="3"/>
      <c r="AK442" s="3"/>
      <c r="AL442" s="3"/>
      <c r="AM442" s="3"/>
      <c r="AN442" s="3"/>
      <c r="AO442" s="3"/>
      <c r="AP442" s="3"/>
      <c r="AQ442" s="3"/>
      <c r="AR442" s="3"/>
      <c r="AS442" s="3"/>
      <c r="AT442" s="3"/>
      <c r="AU442" s="3"/>
      <c r="AV442" s="3"/>
      <c r="AW442" s="3"/>
      <c r="AX442" s="3"/>
      <c r="AY442" s="3"/>
      <c r="AZ442" s="3"/>
      <c r="BA442" s="3"/>
      <c r="BB442" s="3"/>
      <c r="BC442" s="3"/>
    </row>
    <row r="443" spans="1:55" x14ac:dyDescent="0.25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3"/>
      <c r="AK443" s="3"/>
      <c r="AL443" s="3"/>
      <c r="AM443" s="3"/>
      <c r="AN443" s="3"/>
      <c r="AO443" s="3"/>
      <c r="AP443" s="3"/>
      <c r="AQ443" s="3"/>
      <c r="AR443" s="3"/>
      <c r="AS443" s="3"/>
      <c r="AT443" s="3"/>
      <c r="AU443" s="3"/>
      <c r="AV443" s="3"/>
      <c r="AW443" s="3"/>
      <c r="AX443" s="3"/>
      <c r="AY443" s="3"/>
      <c r="AZ443" s="3"/>
      <c r="BA443" s="3"/>
      <c r="BB443" s="3"/>
      <c r="BC443" s="3"/>
    </row>
    <row r="444" spans="1:55" x14ac:dyDescent="0.25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3"/>
      <c r="AJ444" s="3"/>
      <c r="AK444" s="3"/>
      <c r="AL444" s="3"/>
      <c r="AM444" s="3"/>
      <c r="AN444" s="3"/>
      <c r="AO444" s="3"/>
      <c r="AP444" s="3"/>
      <c r="AQ444" s="3"/>
      <c r="AR444" s="3"/>
      <c r="AS444" s="3"/>
      <c r="AT444" s="3"/>
      <c r="AU444" s="3"/>
      <c r="AV444" s="3"/>
      <c r="AW444" s="3"/>
      <c r="AX444" s="3"/>
      <c r="AY444" s="3"/>
      <c r="AZ444" s="3"/>
      <c r="BA444" s="3"/>
      <c r="BB444" s="3"/>
      <c r="BC444" s="3"/>
    </row>
    <row r="445" spans="1:55" x14ac:dyDescent="0.25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3"/>
      <c r="AK445" s="3"/>
      <c r="AL445" s="3"/>
      <c r="AM445" s="3"/>
      <c r="AN445" s="3"/>
      <c r="AO445" s="3"/>
      <c r="AP445" s="3"/>
      <c r="AQ445" s="3"/>
      <c r="AR445" s="3"/>
      <c r="AS445" s="3"/>
      <c r="AT445" s="3"/>
      <c r="AU445" s="3"/>
      <c r="AV445" s="3"/>
      <c r="AW445" s="3"/>
      <c r="AX445" s="3"/>
      <c r="AY445" s="3"/>
      <c r="AZ445" s="3"/>
      <c r="BA445" s="3"/>
      <c r="BB445" s="3"/>
      <c r="BC445" s="3"/>
    </row>
    <row r="446" spans="1:55" x14ac:dyDescent="0.25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  <c r="AK446" s="3"/>
      <c r="AL446" s="3"/>
      <c r="AM446" s="3"/>
      <c r="AN446" s="3"/>
      <c r="AO446" s="3"/>
      <c r="AP446" s="3"/>
      <c r="AQ446" s="3"/>
      <c r="AR446" s="3"/>
      <c r="AS446" s="3"/>
      <c r="AT446" s="3"/>
      <c r="AU446" s="3"/>
      <c r="AV446" s="3"/>
      <c r="AW446" s="3"/>
      <c r="AX446" s="3"/>
      <c r="AY446" s="3"/>
      <c r="AZ446" s="3"/>
      <c r="BA446" s="3"/>
      <c r="BB446" s="3"/>
      <c r="BC446" s="3"/>
    </row>
    <row r="447" spans="1:55" x14ac:dyDescent="0.25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  <c r="AK447" s="3"/>
      <c r="AL447" s="3"/>
      <c r="AM447" s="3"/>
      <c r="AN447" s="3"/>
      <c r="AO447" s="3"/>
      <c r="AP447" s="3"/>
      <c r="AQ447" s="3"/>
      <c r="AR447" s="3"/>
      <c r="AS447" s="3"/>
      <c r="AT447" s="3"/>
      <c r="AU447" s="3"/>
      <c r="AV447" s="3"/>
      <c r="AW447" s="3"/>
      <c r="AX447" s="3"/>
      <c r="AY447" s="3"/>
      <c r="AZ447" s="3"/>
      <c r="BA447" s="3"/>
      <c r="BB447" s="3"/>
      <c r="BC447" s="3"/>
    </row>
    <row r="448" spans="1:55" x14ac:dyDescent="0.25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  <c r="AJ448" s="3"/>
      <c r="AK448" s="3"/>
      <c r="AL448" s="3"/>
      <c r="AM448" s="3"/>
      <c r="AN448" s="3"/>
      <c r="AO448" s="3"/>
      <c r="AP448" s="3"/>
      <c r="AQ448" s="3"/>
      <c r="AR448" s="3"/>
      <c r="AS448" s="3"/>
      <c r="AT448" s="3"/>
      <c r="AU448" s="3"/>
      <c r="AV448" s="3"/>
      <c r="AW448" s="3"/>
      <c r="AX448" s="3"/>
      <c r="AY448" s="3"/>
      <c r="AZ448" s="3"/>
      <c r="BA448" s="3"/>
      <c r="BB448" s="3"/>
      <c r="BC448" s="3"/>
    </row>
    <row r="449" spans="1:55" x14ac:dyDescent="0.25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3"/>
      <c r="AK449" s="3"/>
      <c r="AL449" s="3"/>
      <c r="AM449" s="3"/>
      <c r="AN449" s="3"/>
      <c r="AO449" s="3"/>
      <c r="AP449" s="3"/>
      <c r="AQ449" s="3"/>
      <c r="AR449" s="3"/>
      <c r="AS449" s="3"/>
      <c r="AT449" s="3"/>
      <c r="AU449" s="3"/>
      <c r="AV449" s="3"/>
      <c r="AW449" s="3"/>
      <c r="AX449" s="3"/>
      <c r="AY449" s="3"/>
      <c r="AZ449" s="3"/>
      <c r="BA449" s="3"/>
      <c r="BB449" s="3"/>
      <c r="BC449" s="3"/>
    </row>
    <row r="450" spans="1:55" x14ac:dyDescent="0.25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  <c r="AJ450" s="3"/>
      <c r="AK450" s="3"/>
      <c r="AL450" s="3"/>
      <c r="AM450" s="3"/>
      <c r="AN450" s="3"/>
      <c r="AO450" s="3"/>
      <c r="AP450" s="3"/>
      <c r="AQ450" s="3"/>
      <c r="AR450" s="3"/>
      <c r="AS450" s="3"/>
      <c r="AT450" s="3"/>
      <c r="AU450" s="3"/>
      <c r="AV450" s="3"/>
      <c r="AW450" s="3"/>
      <c r="AX450" s="3"/>
      <c r="AY450" s="3"/>
      <c r="AZ450" s="3"/>
      <c r="BA450" s="3"/>
      <c r="BB450" s="3"/>
      <c r="BC450" s="3"/>
    </row>
    <row r="451" spans="1:55" x14ac:dyDescent="0.25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3"/>
      <c r="AJ451" s="3"/>
      <c r="AK451" s="3"/>
      <c r="AL451" s="3"/>
      <c r="AM451" s="3"/>
      <c r="AN451" s="3"/>
      <c r="AO451" s="3"/>
      <c r="AP451" s="3"/>
      <c r="AQ451" s="3"/>
      <c r="AR451" s="3"/>
      <c r="AS451" s="3"/>
      <c r="AT451" s="3"/>
      <c r="AU451" s="3"/>
      <c r="AV451" s="3"/>
      <c r="AW451" s="3"/>
      <c r="AX451" s="3"/>
      <c r="AY451" s="3"/>
      <c r="AZ451" s="3"/>
      <c r="BA451" s="3"/>
      <c r="BB451" s="3"/>
      <c r="BC451" s="3"/>
    </row>
    <row r="452" spans="1:55" x14ac:dyDescent="0.25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  <c r="AK452" s="3"/>
      <c r="AL452" s="3"/>
      <c r="AM452" s="3"/>
      <c r="AN452" s="3"/>
      <c r="AO452" s="3"/>
      <c r="AP452" s="3"/>
      <c r="AQ452" s="3"/>
      <c r="AR452" s="3"/>
      <c r="AS452" s="3"/>
      <c r="AT452" s="3"/>
      <c r="AU452" s="3"/>
      <c r="AV452" s="3"/>
      <c r="AW452" s="3"/>
      <c r="AX452" s="3"/>
      <c r="AY452" s="3"/>
      <c r="AZ452" s="3"/>
      <c r="BA452" s="3"/>
      <c r="BB452" s="3"/>
      <c r="BC452" s="3"/>
    </row>
    <row r="453" spans="1:55" x14ac:dyDescent="0.25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  <c r="AK453" s="3"/>
      <c r="AL453" s="3"/>
      <c r="AM453" s="3"/>
      <c r="AN453" s="3"/>
      <c r="AO453" s="3"/>
      <c r="AP453" s="3"/>
      <c r="AQ453" s="3"/>
      <c r="AR453" s="3"/>
      <c r="AS453" s="3"/>
      <c r="AT453" s="3"/>
      <c r="AU453" s="3"/>
      <c r="AV453" s="3"/>
      <c r="AW453" s="3"/>
      <c r="AX453" s="3"/>
      <c r="AY453" s="3"/>
      <c r="AZ453" s="3"/>
      <c r="BA453" s="3"/>
      <c r="BB453" s="3"/>
      <c r="BC453" s="3"/>
    </row>
    <row r="454" spans="1:55" x14ac:dyDescent="0.25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  <c r="AK454" s="3"/>
      <c r="AL454" s="3"/>
      <c r="AM454" s="3"/>
      <c r="AN454" s="3"/>
      <c r="AO454" s="3"/>
      <c r="AP454" s="3"/>
      <c r="AQ454" s="3"/>
      <c r="AR454" s="3"/>
      <c r="AS454" s="3"/>
      <c r="AT454" s="3"/>
      <c r="AU454" s="3"/>
      <c r="AV454" s="3"/>
      <c r="AW454" s="3"/>
      <c r="AX454" s="3"/>
      <c r="AY454" s="3"/>
      <c r="AZ454" s="3"/>
      <c r="BA454" s="3"/>
      <c r="BB454" s="3"/>
      <c r="BC454" s="3"/>
    </row>
    <row r="455" spans="1:55" x14ac:dyDescent="0.25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  <c r="AK455" s="3"/>
      <c r="AL455" s="3"/>
      <c r="AM455" s="3"/>
      <c r="AN455" s="3"/>
      <c r="AO455" s="3"/>
      <c r="AP455" s="3"/>
      <c r="AQ455" s="3"/>
      <c r="AR455" s="3"/>
      <c r="AS455" s="3"/>
      <c r="AT455" s="3"/>
      <c r="AU455" s="3"/>
      <c r="AV455" s="3"/>
      <c r="AW455" s="3"/>
      <c r="AX455" s="3"/>
      <c r="AY455" s="3"/>
      <c r="AZ455" s="3"/>
      <c r="BA455" s="3"/>
      <c r="BB455" s="3"/>
      <c r="BC455" s="3"/>
    </row>
    <row r="456" spans="1:55" x14ac:dyDescent="0.25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  <c r="AJ456" s="3"/>
      <c r="AK456" s="3"/>
      <c r="AL456" s="3"/>
      <c r="AM456" s="3"/>
      <c r="AN456" s="3"/>
      <c r="AO456" s="3"/>
      <c r="AP456" s="3"/>
      <c r="AQ456" s="3"/>
      <c r="AR456" s="3"/>
      <c r="AS456" s="3"/>
      <c r="AT456" s="3"/>
      <c r="AU456" s="3"/>
      <c r="AV456" s="3"/>
      <c r="AW456" s="3"/>
      <c r="AX456" s="3"/>
      <c r="AY456" s="3"/>
      <c r="AZ456" s="3"/>
      <c r="BA456" s="3"/>
      <c r="BB456" s="3"/>
      <c r="BC456" s="3"/>
    </row>
    <row r="457" spans="1:55" x14ac:dyDescent="0.25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3"/>
      <c r="AK457" s="3"/>
      <c r="AL457" s="3"/>
      <c r="AM457" s="3"/>
      <c r="AN457" s="3"/>
      <c r="AO457" s="3"/>
      <c r="AP457" s="3"/>
      <c r="AQ457" s="3"/>
      <c r="AR457" s="3"/>
      <c r="AS457" s="3"/>
      <c r="AT457" s="3"/>
      <c r="AU457" s="3"/>
      <c r="AV457" s="3"/>
      <c r="AW457" s="3"/>
      <c r="AX457" s="3"/>
      <c r="AY457" s="3"/>
      <c r="AZ457" s="3"/>
      <c r="BA457" s="3"/>
      <c r="BB457" s="3"/>
      <c r="BC457" s="3"/>
    </row>
    <row r="458" spans="1:55" x14ac:dyDescent="0.25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/>
      <c r="AJ458" s="3"/>
      <c r="AK458" s="3"/>
      <c r="AL458" s="3"/>
      <c r="AM458" s="3"/>
      <c r="AN458" s="3"/>
      <c r="AO458" s="3"/>
      <c r="AP458" s="3"/>
      <c r="AQ458" s="3"/>
      <c r="AR458" s="3"/>
      <c r="AS458" s="3"/>
      <c r="AT458" s="3"/>
      <c r="AU458" s="3"/>
      <c r="AV458" s="3"/>
      <c r="AW458" s="3"/>
      <c r="AX458" s="3"/>
      <c r="AY458" s="3"/>
      <c r="AZ458" s="3"/>
      <c r="BA458" s="3"/>
      <c r="BB458" s="3"/>
      <c r="BC458" s="3"/>
    </row>
    <row r="459" spans="1:55" x14ac:dyDescent="0.25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3"/>
      <c r="AK459" s="3"/>
      <c r="AL459" s="3"/>
      <c r="AM459" s="3"/>
      <c r="AN459" s="3"/>
      <c r="AO459" s="3"/>
      <c r="AP459" s="3"/>
      <c r="AQ459" s="3"/>
      <c r="AR459" s="3"/>
      <c r="AS459" s="3"/>
      <c r="AT459" s="3"/>
      <c r="AU459" s="3"/>
      <c r="AV459" s="3"/>
      <c r="AW459" s="3"/>
      <c r="AX459" s="3"/>
      <c r="AY459" s="3"/>
      <c r="AZ459" s="3"/>
      <c r="BA459" s="3"/>
      <c r="BB459" s="3"/>
      <c r="BC459" s="3"/>
    </row>
    <row r="460" spans="1:55" x14ac:dyDescent="0.25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3"/>
      <c r="AK460" s="3"/>
      <c r="AL460" s="3"/>
      <c r="AM460" s="3"/>
      <c r="AN460" s="3"/>
      <c r="AO460" s="3"/>
      <c r="AP460" s="3"/>
      <c r="AQ460" s="3"/>
      <c r="AR460" s="3"/>
      <c r="AS460" s="3"/>
      <c r="AT460" s="3"/>
      <c r="AU460" s="3"/>
      <c r="AV460" s="3"/>
      <c r="AW460" s="3"/>
      <c r="AX460" s="3"/>
      <c r="AY460" s="3"/>
      <c r="AZ460" s="3"/>
      <c r="BA460" s="3"/>
      <c r="BB460" s="3"/>
      <c r="BC460" s="3"/>
    </row>
    <row r="461" spans="1:55" x14ac:dyDescent="0.25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/>
      <c r="AK461" s="3"/>
      <c r="AL461" s="3"/>
      <c r="AM461" s="3"/>
      <c r="AN461" s="3"/>
      <c r="AO461" s="3"/>
      <c r="AP461" s="3"/>
      <c r="AQ461" s="3"/>
      <c r="AR461" s="3"/>
      <c r="AS461" s="3"/>
      <c r="AT461" s="3"/>
      <c r="AU461" s="3"/>
      <c r="AV461" s="3"/>
      <c r="AW461" s="3"/>
      <c r="AX461" s="3"/>
      <c r="AY461" s="3"/>
      <c r="AZ461" s="3"/>
      <c r="BA461" s="3"/>
      <c r="BB461" s="3"/>
      <c r="BC461" s="3"/>
    </row>
    <row r="462" spans="1:55" x14ac:dyDescent="0.25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  <c r="AI462" s="3"/>
      <c r="AJ462" s="3"/>
      <c r="AK462" s="3"/>
      <c r="AL462" s="3"/>
      <c r="AM462" s="3"/>
      <c r="AN462" s="3"/>
      <c r="AO462" s="3"/>
      <c r="AP462" s="3"/>
      <c r="AQ462" s="3"/>
      <c r="AR462" s="3"/>
      <c r="AS462" s="3"/>
      <c r="AT462" s="3"/>
      <c r="AU462" s="3"/>
      <c r="AV462" s="3"/>
      <c r="AW462" s="3"/>
      <c r="AX462" s="3"/>
      <c r="AY462" s="3"/>
      <c r="AZ462" s="3"/>
      <c r="BA462" s="3"/>
      <c r="BB462" s="3"/>
      <c r="BC462" s="3"/>
    </row>
    <row r="463" spans="1:55" x14ac:dyDescent="0.25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  <c r="AI463" s="3"/>
      <c r="AJ463" s="3"/>
      <c r="AK463" s="3"/>
      <c r="AL463" s="3"/>
      <c r="AM463" s="3"/>
      <c r="AN463" s="3"/>
      <c r="AO463" s="3"/>
      <c r="AP463" s="3"/>
      <c r="AQ463" s="3"/>
      <c r="AR463" s="3"/>
      <c r="AS463" s="3"/>
      <c r="AT463" s="3"/>
      <c r="AU463" s="3"/>
      <c r="AV463" s="3"/>
      <c r="AW463" s="3"/>
      <c r="AX463" s="3"/>
      <c r="AY463" s="3"/>
      <c r="AZ463" s="3"/>
      <c r="BA463" s="3"/>
      <c r="BB463" s="3"/>
      <c r="BC463" s="3"/>
    </row>
    <row r="464" spans="1:55" x14ac:dyDescent="0.25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  <c r="AK464" s="3"/>
      <c r="AL464" s="3"/>
      <c r="AM464" s="3"/>
      <c r="AN464" s="3"/>
      <c r="AO464" s="3"/>
      <c r="AP464" s="3"/>
      <c r="AQ464" s="3"/>
      <c r="AR464" s="3"/>
      <c r="AS464" s="3"/>
      <c r="AT464" s="3"/>
      <c r="AU464" s="3"/>
      <c r="AV464" s="3"/>
      <c r="AW464" s="3"/>
      <c r="AX464" s="3"/>
      <c r="AY464" s="3"/>
      <c r="AZ464" s="3"/>
      <c r="BA464" s="3"/>
      <c r="BB464" s="3"/>
      <c r="BC464" s="3"/>
    </row>
    <row r="465" spans="1:55" x14ac:dyDescent="0.25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/>
      <c r="AK465" s="3"/>
      <c r="AL465" s="3"/>
      <c r="AM465" s="3"/>
      <c r="AN465" s="3"/>
      <c r="AO465" s="3"/>
      <c r="AP465" s="3"/>
      <c r="AQ465" s="3"/>
      <c r="AR465" s="3"/>
      <c r="AS465" s="3"/>
      <c r="AT465" s="3"/>
      <c r="AU465" s="3"/>
      <c r="AV465" s="3"/>
      <c r="AW465" s="3"/>
      <c r="AX465" s="3"/>
      <c r="AY465" s="3"/>
      <c r="AZ465" s="3"/>
      <c r="BA465" s="3"/>
      <c r="BB465" s="3"/>
      <c r="BC465" s="3"/>
    </row>
    <row r="466" spans="1:55" x14ac:dyDescent="0.25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  <c r="AK466" s="3"/>
      <c r="AL466" s="3"/>
      <c r="AM466" s="3"/>
      <c r="AN466" s="3"/>
      <c r="AO466" s="3"/>
      <c r="AP466" s="3"/>
      <c r="AQ466" s="3"/>
      <c r="AR466" s="3"/>
      <c r="AS466" s="3"/>
      <c r="AT466" s="3"/>
      <c r="AU466" s="3"/>
      <c r="AV466" s="3"/>
      <c r="AW466" s="3"/>
      <c r="AX466" s="3"/>
      <c r="AY466" s="3"/>
      <c r="AZ466" s="3"/>
      <c r="BA466" s="3"/>
      <c r="BB466" s="3"/>
      <c r="BC466" s="3"/>
    </row>
    <row r="467" spans="1:55" x14ac:dyDescent="0.25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  <c r="AK467" s="3"/>
      <c r="AL467" s="3"/>
      <c r="AM467" s="3"/>
      <c r="AN467" s="3"/>
      <c r="AO467" s="3"/>
      <c r="AP467" s="3"/>
      <c r="AQ467" s="3"/>
      <c r="AR467" s="3"/>
      <c r="AS467" s="3"/>
      <c r="AT467" s="3"/>
      <c r="AU467" s="3"/>
      <c r="AV467" s="3"/>
      <c r="AW467" s="3"/>
      <c r="AX467" s="3"/>
      <c r="AY467" s="3"/>
      <c r="AZ467" s="3"/>
      <c r="BA467" s="3"/>
      <c r="BB467" s="3"/>
      <c r="BC467" s="3"/>
    </row>
    <row r="468" spans="1:55" x14ac:dyDescent="0.25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3"/>
      <c r="AJ468" s="3"/>
      <c r="AK468" s="3"/>
      <c r="AL468" s="3"/>
      <c r="AM468" s="3"/>
      <c r="AN468" s="3"/>
      <c r="AO468" s="3"/>
      <c r="AP468" s="3"/>
      <c r="AQ468" s="3"/>
      <c r="AR468" s="3"/>
      <c r="AS468" s="3"/>
      <c r="AT468" s="3"/>
      <c r="AU468" s="3"/>
      <c r="AV468" s="3"/>
      <c r="AW468" s="3"/>
      <c r="AX468" s="3"/>
      <c r="AY468" s="3"/>
      <c r="AZ468" s="3"/>
      <c r="BA468" s="3"/>
      <c r="BB468" s="3"/>
      <c r="BC468" s="3"/>
    </row>
    <row r="469" spans="1:55" x14ac:dyDescent="0.25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  <c r="AI469" s="3"/>
      <c r="AJ469" s="3"/>
      <c r="AK469" s="3"/>
      <c r="AL469" s="3"/>
      <c r="AM469" s="3"/>
      <c r="AN469" s="3"/>
      <c r="AO469" s="3"/>
      <c r="AP469" s="3"/>
      <c r="AQ469" s="3"/>
      <c r="AR469" s="3"/>
      <c r="AS469" s="3"/>
      <c r="AT469" s="3"/>
      <c r="AU469" s="3"/>
      <c r="AV469" s="3"/>
      <c r="AW469" s="3"/>
      <c r="AX469" s="3"/>
      <c r="AY469" s="3"/>
      <c r="AZ469" s="3"/>
      <c r="BA469" s="3"/>
      <c r="BB469" s="3"/>
      <c r="BC469" s="3"/>
    </row>
    <row r="470" spans="1:55" x14ac:dyDescent="0.25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3"/>
      <c r="AK470" s="3"/>
      <c r="AL470" s="3"/>
      <c r="AM470" s="3"/>
      <c r="AN470" s="3"/>
      <c r="AO470" s="3"/>
      <c r="AP470" s="3"/>
      <c r="AQ470" s="3"/>
      <c r="AR470" s="3"/>
      <c r="AS470" s="3"/>
      <c r="AT470" s="3"/>
      <c r="AU470" s="3"/>
      <c r="AV470" s="3"/>
      <c r="AW470" s="3"/>
      <c r="AX470" s="3"/>
      <c r="AY470" s="3"/>
      <c r="AZ470" s="3"/>
      <c r="BA470" s="3"/>
      <c r="BB470" s="3"/>
      <c r="BC470" s="3"/>
    </row>
    <row r="471" spans="1:55" x14ac:dyDescent="0.25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  <c r="AK471" s="3"/>
      <c r="AL471" s="3"/>
      <c r="AM471" s="3"/>
      <c r="AN471" s="3"/>
      <c r="AO471" s="3"/>
      <c r="AP471" s="3"/>
      <c r="AQ471" s="3"/>
      <c r="AR471" s="3"/>
      <c r="AS471" s="3"/>
      <c r="AT471" s="3"/>
      <c r="AU471" s="3"/>
      <c r="AV471" s="3"/>
      <c r="AW471" s="3"/>
      <c r="AX471" s="3"/>
      <c r="AY471" s="3"/>
      <c r="AZ471" s="3"/>
      <c r="BA471" s="3"/>
      <c r="BB471" s="3"/>
      <c r="BC471" s="3"/>
    </row>
    <row r="472" spans="1:55" x14ac:dyDescent="0.25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  <c r="AK472" s="3"/>
      <c r="AL472" s="3"/>
      <c r="AM472" s="3"/>
      <c r="AN472" s="3"/>
      <c r="AO472" s="3"/>
      <c r="AP472" s="3"/>
      <c r="AQ472" s="3"/>
      <c r="AR472" s="3"/>
      <c r="AS472" s="3"/>
      <c r="AT472" s="3"/>
      <c r="AU472" s="3"/>
      <c r="AV472" s="3"/>
      <c r="AW472" s="3"/>
      <c r="AX472" s="3"/>
      <c r="AY472" s="3"/>
      <c r="AZ472" s="3"/>
      <c r="BA472" s="3"/>
      <c r="BB472" s="3"/>
      <c r="BC472" s="3"/>
    </row>
    <row r="473" spans="1:55" x14ac:dyDescent="0.25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3"/>
      <c r="AK473" s="3"/>
      <c r="AL473" s="3"/>
      <c r="AM473" s="3"/>
      <c r="AN473" s="3"/>
      <c r="AO473" s="3"/>
      <c r="AP473" s="3"/>
      <c r="AQ473" s="3"/>
      <c r="AR473" s="3"/>
      <c r="AS473" s="3"/>
      <c r="AT473" s="3"/>
      <c r="AU473" s="3"/>
      <c r="AV473" s="3"/>
      <c r="AW473" s="3"/>
      <c r="AX473" s="3"/>
      <c r="AY473" s="3"/>
      <c r="AZ473" s="3"/>
      <c r="BA473" s="3"/>
      <c r="BB473" s="3"/>
      <c r="BC473" s="3"/>
    </row>
    <row r="474" spans="1:55" x14ac:dyDescent="0.25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  <c r="AJ474" s="3"/>
      <c r="AK474" s="3"/>
      <c r="AL474" s="3"/>
      <c r="AM474" s="3"/>
      <c r="AN474" s="3"/>
      <c r="AO474" s="3"/>
      <c r="AP474" s="3"/>
      <c r="AQ474" s="3"/>
      <c r="AR474" s="3"/>
      <c r="AS474" s="3"/>
      <c r="AT474" s="3"/>
      <c r="AU474" s="3"/>
      <c r="AV474" s="3"/>
      <c r="AW474" s="3"/>
      <c r="AX474" s="3"/>
      <c r="AY474" s="3"/>
      <c r="AZ474" s="3"/>
      <c r="BA474" s="3"/>
      <c r="BB474" s="3"/>
      <c r="BC474" s="3"/>
    </row>
    <row r="475" spans="1:55" x14ac:dyDescent="0.25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3"/>
      <c r="AJ475" s="3"/>
      <c r="AK475" s="3"/>
      <c r="AL475" s="3"/>
      <c r="AM475" s="3"/>
      <c r="AN475" s="3"/>
      <c r="AO475" s="3"/>
      <c r="AP475" s="3"/>
      <c r="AQ475" s="3"/>
      <c r="AR475" s="3"/>
      <c r="AS475" s="3"/>
      <c r="AT475" s="3"/>
      <c r="AU475" s="3"/>
      <c r="AV475" s="3"/>
      <c r="AW475" s="3"/>
      <c r="AX475" s="3"/>
      <c r="AY475" s="3"/>
      <c r="AZ475" s="3"/>
      <c r="BA475" s="3"/>
      <c r="BB475" s="3"/>
      <c r="BC475" s="3"/>
    </row>
    <row r="476" spans="1:55" x14ac:dyDescent="0.25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  <c r="AH476" s="3"/>
      <c r="AI476" s="3"/>
      <c r="AJ476" s="3"/>
      <c r="AK476" s="3"/>
      <c r="AL476" s="3"/>
      <c r="AM476" s="3"/>
      <c r="AN476" s="3"/>
      <c r="AO476" s="3"/>
      <c r="AP476" s="3"/>
      <c r="AQ476" s="3"/>
      <c r="AR476" s="3"/>
      <c r="AS476" s="3"/>
      <c r="AT476" s="3"/>
      <c r="AU476" s="3"/>
      <c r="AV476" s="3"/>
      <c r="AW476" s="3"/>
      <c r="AX476" s="3"/>
      <c r="AY476" s="3"/>
      <c r="AZ476" s="3"/>
      <c r="BA476" s="3"/>
      <c r="BB476" s="3"/>
      <c r="BC476" s="3"/>
    </row>
    <row r="477" spans="1:55" x14ac:dyDescent="0.25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  <c r="AI477" s="3"/>
      <c r="AJ477" s="3"/>
      <c r="AK477" s="3"/>
      <c r="AL477" s="3"/>
      <c r="AM477" s="3"/>
      <c r="AN477" s="3"/>
      <c r="AO477" s="3"/>
      <c r="AP477" s="3"/>
      <c r="AQ477" s="3"/>
      <c r="AR477" s="3"/>
      <c r="AS477" s="3"/>
      <c r="AT477" s="3"/>
      <c r="AU477" s="3"/>
      <c r="AV477" s="3"/>
      <c r="AW477" s="3"/>
      <c r="AX477" s="3"/>
      <c r="AY477" s="3"/>
      <c r="AZ477" s="3"/>
      <c r="BA477" s="3"/>
      <c r="BB477" s="3"/>
      <c r="BC477" s="3"/>
    </row>
    <row r="478" spans="1:55" x14ac:dyDescent="0.25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3"/>
      <c r="AJ478" s="3"/>
      <c r="AK478" s="3"/>
      <c r="AL478" s="3"/>
      <c r="AM478" s="3"/>
      <c r="AN478" s="3"/>
      <c r="AO478" s="3"/>
      <c r="AP478" s="3"/>
      <c r="AQ478" s="3"/>
      <c r="AR478" s="3"/>
      <c r="AS478" s="3"/>
      <c r="AT478" s="3"/>
      <c r="AU478" s="3"/>
      <c r="AV478" s="3"/>
      <c r="AW478" s="3"/>
      <c r="AX478" s="3"/>
      <c r="AY478" s="3"/>
      <c r="AZ478" s="3"/>
      <c r="BA478" s="3"/>
      <c r="BB478" s="3"/>
      <c r="BC478" s="3"/>
    </row>
    <row r="479" spans="1:55" x14ac:dyDescent="0.25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  <c r="AI479" s="3"/>
      <c r="AJ479" s="3"/>
      <c r="AK479" s="3"/>
      <c r="AL479" s="3"/>
      <c r="AM479" s="3"/>
      <c r="AN479" s="3"/>
      <c r="AO479" s="3"/>
      <c r="AP479" s="3"/>
      <c r="AQ479" s="3"/>
      <c r="AR479" s="3"/>
      <c r="AS479" s="3"/>
      <c r="AT479" s="3"/>
      <c r="AU479" s="3"/>
      <c r="AV479" s="3"/>
      <c r="AW479" s="3"/>
      <c r="AX479" s="3"/>
      <c r="AY479" s="3"/>
      <c r="AZ479" s="3"/>
      <c r="BA479" s="3"/>
      <c r="BB479" s="3"/>
      <c r="BC479" s="3"/>
    </row>
    <row r="480" spans="1:55" x14ac:dyDescent="0.25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  <c r="AI480" s="3"/>
      <c r="AJ480" s="3"/>
      <c r="AK480" s="3"/>
      <c r="AL480" s="3"/>
      <c r="AM480" s="3"/>
      <c r="AN480" s="3"/>
      <c r="AO480" s="3"/>
      <c r="AP480" s="3"/>
      <c r="AQ480" s="3"/>
      <c r="AR480" s="3"/>
      <c r="AS480" s="3"/>
      <c r="AT480" s="3"/>
      <c r="AU480" s="3"/>
      <c r="AV480" s="3"/>
      <c r="AW480" s="3"/>
      <c r="AX480" s="3"/>
      <c r="AY480" s="3"/>
      <c r="AZ480" s="3"/>
      <c r="BA480" s="3"/>
      <c r="BB480" s="3"/>
      <c r="BC480" s="3"/>
    </row>
    <row r="481" spans="1:55" x14ac:dyDescent="0.25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3"/>
      <c r="AI481" s="3"/>
      <c r="AJ481" s="3"/>
      <c r="AK481" s="3"/>
      <c r="AL481" s="3"/>
      <c r="AM481" s="3"/>
      <c r="AN481" s="3"/>
      <c r="AO481" s="3"/>
      <c r="AP481" s="3"/>
      <c r="AQ481" s="3"/>
      <c r="AR481" s="3"/>
      <c r="AS481" s="3"/>
      <c r="AT481" s="3"/>
      <c r="AU481" s="3"/>
      <c r="AV481" s="3"/>
      <c r="AW481" s="3"/>
      <c r="AX481" s="3"/>
      <c r="AY481" s="3"/>
      <c r="AZ481" s="3"/>
      <c r="BA481" s="3"/>
      <c r="BB481" s="3"/>
      <c r="BC481" s="3"/>
    </row>
    <row r="482" spans="1:55" x14ac:dyDescent="0.25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  <c r="AI482" s="3"/>
      <c r="AJ482" s="3"/>
      <c r="AK482" s="3"/>
      <c r="AL482" s="3"/>
      <c r="AM482" s="3"/>
      <c r="AN482" s="3"/>
      <c r="AO482" s="3"/>
      <c r="AP482" s="3"/>
      <c r="AQ482" s="3"/>
      <c r="AR482" s="3"/>
      <c r="AS482" s="3"/>
      <c r="AT482" s="3"/>
      <c r="AU482" s="3"/>
      <c r="AV482" s="3"/>
      <c r="AW482" s="3"/>
      <c r="AX482" s="3"/>
      <c r="AY482" s="3"/>
      <c r="AZ482" s="3"/>
      <c r="BA482" s="3"/>
      <c r="BB482" s="3"/>
      <c r="BC482" s="3"/>
    </row>
    <row r="483" spans="1:55" x14ac:dyDescent="0.25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  <c r="AI483" s="3"/>
      <c r="AJ483" s="3"/>
      <c r="AK483" s="3"/>
      <c r="AL483" s="3"/>
      <c r="AM483" s="3"/>
      <c r="AN483" s="3"/>
      <c r="AO483" s="3"/>
      <c r="AP483" s="3"/>
      <c r="AQ483" s="3"/>
      <c r="AR483" s="3"/>
      <c r="AS483" s="3"/>
      <c r="AT483" s="3"/>
      <c r="AU483" s="3"/>
      <c r="AV483" s="3"/>
      <c r="AW483" s="3"/>
      <c r="AX483" s="3"/>
      <c r="AY483" s="3"/>
      <c r="AZ483" s="3"/>
      <c r="BA483" s="3"/>
      <c r="BB483" s="3"/>
      <c r="BC483" s="3"/>
    </row>
    <row r="484" spans="1:55" x14ac:dyDescent="0.25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  <c r="AI484" s="3"/>
      <c r="AJ484" s="3"/>
      <c r="AK484" s="3"/>
      <c r="AL484" s="3"/>
      <c r="AM484" s="3"/>
      <c r="AN484" s="3"/>
      <c r="AO484" s="3"/>
      <c r="AP484" s="3"/>
      <c r="AQ484" s="3"/>
      <c r="AR484" s="3"/>
      <c r="AS484" s="3"/>
      <c r="AT484" s="3"/>
      <c r="AU484" s="3"/>
      <c r="AV484" s="3"/>
      <c r="AW484" s="3"/>
      <c r="AX484" s="3"/>
      <c r="AY484" s="3"/>
      <c r="AZ484" s="3"/>
      <c r="BA484" s="3"/>
      <c r="BB484" s="3"/>
      <c r="BC484" s="3"/>
    </row>
    <row r="485" spans="1:55" x14ac:dyDescent="0.25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  <c r="AI485" s="3"/>
      <c r="AJ485" s="3"/>
      <c r="AK485" s="3"/>
      <c r="AL485" s="3"/>
      <c r="AM485" s="3"/>
      <c r="AN485" s="3"/>
      <c r="AO485" s="3"/>
      <c r="AP485" s="3"/>
      <c r="AQ485" s="3"/>
      <c r="AR485" s="3"/>
      <c r="AS485" s="3"/>
      <c r="AT485" s="3"/>
      <c r="AU485" s="3"/>
      <c r="AV485" s="3"/>
      <c r="AW485" s="3"/>
      <c r="AX485" s="3"/>
      <c r="AY485" s="3"/>
      <c r="AZ485" s="3"/>
      <c r="BA485" s="3"/>
      <c r="BB485" s="3"/>
      <c r="BC485" s="3"/>
    </row>
    <row r="486" spans="1:55" x14ac:dyDescent="0.25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  <c r="AH486" s="3"/>
      <c r="AI486" s="3"/>
      <c r="AJ486" s="3"/>
      <c r="AK486" s="3"/>
      <c r="AL486" s="3"/>
      <c r="AM486" s="3"/>
      <c r="AN486" s="3"/>
      <c r="AO486" s="3"/>
      <c r="AP486" s="3"/>
      <c r="AQ486" s="3"/>
      <c r="AR486" s="3"/>
      <c r="AS486" s="3"/>
      <c r="AT486" s="3"/>
      <c r="AU486" s="3"/>
      <c r="AV486" s="3"/>
      <c r="AW486" s="3"/>
      <c r="AX486" s="3"/>
      <c r="AY486" s="3"/>
      <c r="AZ486" s="3"/>
      <c r="BA486" s="3"/>
      <c r="BB486" s="3"/>
      <c r="BC486" s="3"/>
    </row>
    <row r="487" spans="1:55" x14ac:dyDescent="0.25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  <c r="AH487" s="3"/>
      <c r="AI487" s="3"/>
      <c r="AJ487" s="3"/>
      <c r="AK487" s="3"/>
      <c r="AL487" s="3"/>
      <c r="AM487" s="3"/>
      <c r="AN487" s="3"/>
      <c r="AO487" s="3"/>
      <c r="AP487" s="3"/>
      <c r="AQ487" s="3"/>
      <c r="AR487" s="3"/>
      <c r="AS487" s="3"/>
      <c r="AT487" s="3"/>
      <c r="AU487" s="3"/>
      <c r="AV487" s="3"/>
      <c r="AW487" s="3"/>
      <c r="AX487" s="3"/>
      <c r="AY487" s="3"/>
      <c r="AZ487" s="3"/>
      <c r="BA487" s="3"/>
      <c r="BB487" s="3"/>
      <c r="BC487" s="3"/>
    </row>
    <row r="488" spans="1:55" x14ac:dyDescent="0.25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  <c r="AI488" s="3"/>
      <c r="AJ488" s="3"/>
      <c r="AK488" s="3"/>
      <c r="AL488" s="3"/>
      <c r="AM488" s="3"/>
      <c r="AN488" s="3"/>
      <c r="AO488" s="3"/>
      <c r="AP488" s="3"/>
      <c r="AQ488" s="3"/>
      <c r="AR488" s="3"/>
      <c r="AS488" s="3"/>
      <c r="AT488" s="3"/>
      <c r="AU488" s="3"/>
      <c r="AV488" s="3"/>
      <c r="AW488" s="3"/>
      <c r="AX488" s="3"/>
      <c r="AY488" s="3"/>
      <c r="AZ488" s="3"/>
      <c r="BA488" s="3"/>
      <c r="BB488" s="3"/>
      <c r="BC488" s="3"/>
    </row>
    <row r="489" spans="1:55" x14ac:dyDescent="0.25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  <c r="AI489" s="3"/>
      <c r="AJ489" s="3"/>
      <c r="AK489" s="3"/>
      <c r="AL489" s="3"/>
      <c r="AM489" s="3"/>
      <c r="AN489" s="3"/>
      <c r="AO489" s="3"/>
      <c r="AP489" s="3"/>
      <c r="AQ489" s="3"/>
      <c r="AR489" s="3"/>
      <c r="AS489" s="3"/>
      <c r="AT489" s="3"/>
      <c r="AU489" s="3"/>
      <c r="AV489" s="3"/>
      <c r="AW489" s="3"/>
      <c r="AX489" s="3"/>
      <c r="AY489" s="3"/>
      <c r="AZ489" s="3"/>
      <c r="BA489" s="3"/>
      <c r="BB489" s="3"/>
      <c r="BC489" s="3"/>
    </row>
    <row r="490" spans="1:55" x14ac:dyDescent="0.25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  <c r="AH490" s="3"/>
      <c r="AI490" s="3"/>
      <c r="AJ490" s="3"/>
      <c r="AK490" s="3"/>
      <c r="AL490" s="3"/>
      <c r="AM490" s="3"/>
      <c r="AN490" s="3"/>
      <c r="AO490" s="3"/>
      <c r="AP490" s="3"/>
      <c r="AQ490" s="3"/>
      <c r="AR490" s="3"/>
      <c r="AS490" s="3"/>
      <c r="AT490" s="3"/>
      <c r="AU490" s="3"/>
      <c r="AV490" s="3"/>
      <c r="AW490" s="3"/>
      <c r="AX490" s="3"/>
      <c r="AY490" s="3"/>
      <c r="AZ490" s="3"/>
      <c r="BA490" s="3"/>
      <c r="BB490" s="3"/>
      <c r="BC490" s="3"/>
    </row>
    <row r="491" spans="1:55" x14ac:dyDescent="0.25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  <c r="AH491" s="3"/>
      <c r="AI491" s="3"/>
      <c r="AJ491" s="3"/>
      <c r="AK491" s="3"/>
      <c r="AL491" s="3"/>
      <c r="AM491" s="3"/>
      <c r="AN491" s="3"/>
      <c r="AO491" s="3"/>
      <c r="AP491" s="3"/>
      <c r="AQ491" s="3"/>
      <c r="AR491" s="3"/>
      <c r="AS491" s="3"/>
      <c r="AT491" s="3"/>
      <c r="AU491" s="3"/>
      <c r="AV491" s="3"/>
      <c r="AW491" s="3"/>
      <c r="AX491" s="3"/>
      <c r="AY491" s="3"/>
      <c r="AZ491" s="3"/>
      <c r="BA491" s="3"/>
      <c r="BB491" s="3"/>
      <c r="BC491" s="3"/>
    </row>
    <row r="492" spans="1:55" x14ac:dyDescent="0.25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  <c r="AI492" s="3"/>
      <c r="AJ492" s="3"/>
      <c r="AK492" s="3"/>
      <c r="AL492" s="3"/>
      <c r="AM492" s="3"/>
      <c r="AN492" s="3"/>
      <c r="AO492" s="3"/>
      <c r="AP492" s="3"/>
      <c r="AQ492" s="3"/>
      <c r="AR492" s="3"/>
      <c r="AS492" s="3"/>
      <c r="AT492" s="3"/>
      <c r="AU492" s="3"/>
      <c r="AV492" s="3"/>
      <c r="AW492" s="3"/>
      <c r="AX492" s="3"/>
      <c r="AY492" s="3"/>
      <c r="AZ492" s="3"/>
      <c r="BA492" s="3"/>
      <c r="BB492" s="3"/>
      <c r="BC492" s="3"/>
    </row>
    <row r="493" spans="1:55" x14ac:dyDescent="0.25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  <c r="AH493" s="3"/>
      <c r="AI493" s="3"/>
      <c r="AJ493" s="3"/>
      <c r="AK493" s="3"/>
      <c r="AL493" s="3"/>
      <c r="AM493" s="3"/>
      <c r="AN493" s="3"/>
      <c r="AO493" s="3"/>
      <c r="AP493" s="3"/>
      <c r="AQ493" s="3"/>
      <c r="AR493" s="3"/>
      <c r="AS493" s="3"/>
      <c r="AT493" s="3"/>
      <c r="AU493" s="3"/>
      <c r="AV493" s="3"/>
      <c r="AW493" s="3"/>
      <c r="AX493" s="3"/>
      <c r="AY493" s="3"/>
      <c r="AZ493" s="3"/>
      <c r="BA493" s="3"/>
      <c r="BB493" s="3"/>
      <c r="BC493" s="3"/>
    </row>
    <row r="494" spans="1:55" x14ac:dyDescent="0.25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  <c r="AH494" s="3"/>
      <c r="AI494" s="3"/>
      <c r="AJ494" s="3"/>
      <c r="AK494" s="3"/>
      <c r="AL494" s="3"/>
      <c r="AM494" s="3"/>
      <c r="AN494" s="3"/>
      <c r="AO494" s="3"/>
      <c r="AP494" s="3"/>
      <c r="AQ494" s="3"/>
      <c r="AR494" s="3"/>
      <c r="AS494" s="3"/>
      <c r="AT494" s="3"/>
      <c r="AU494" s="3"/>
      <c r="AV494" s="3"/>
      <c r="AW494" s="3"/>
      <c r="AX494" s="3"/>
      <c r="AY494" s="3"/>
      <c r="AZ494" s="3"/>
      <c r="BA494" s="3"/>
      <c r="BB494" s="3"/>
      <c r="BC494" s="3"/>
    </row>
    <row r="495" spans="1:55" x14ac:dyDescent="0.25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  <c r="AI495" s="3"/>
      <c r="AJ495" s="3"/>
      <c r="AK495" s="3"/>
      <c r="AL495" s="3"/>
      <c r="AM495" s="3"/>
      <c r="AN495" s="3"/>
      <c r="AO495" s="3"/>
      <c r="AP495" s="3"/>
      <c r="AQ495" s="3"/>
      <c r="AR495" s="3"/>
      <c r="AS495" s="3"/>
      <c r="AT495" s="3"/>
      <c r="AU495" s="3"/>
      <c r="AV495" s="3"/>
      <c r="AW495" s="3"/>
      <c r="AX495" s="3"/>
      <c r="AY495" s="3"/>
      <c r="AZ495" s="3"/>
      <c r="BA495" s="3"/>
      <c r="BB495" s="3"/>
      <c r="BC495" s="3"/>
    </row>
    <row r="496" spans="1:55" x14ac:dyDescent="0.25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  <c r="AI496" s="3"/>
      <c r="AJ496" s="3"/>
      <c r="AK496" s="3"/>
      <c r="AL496" s="3"/>
      <c r="AM496" s="3"/>
      <c r="AN496" s="3"/>
      <c r="AO496" s="3"/>
      <c r="AP496" s="3"/>
      <c r="AQ496" s="3"/>
      <c r="AR496" s="3"/>
      <c r="AS496" s="3"/>
      <c r="AT496" s="3"/>
      <c r="AU496" s="3"/>
      <c r="AV496" s="3"/>
      <c r="AW496" s="3"/>
      <c r="AX496" s="3"/>
      <c r="AY496" s="3"/>
      <c r="AZ496" s="3"/>
      <c r="BA496" s="3"/>
      <c r="BB496" s="3"/>
      <c r="BC496" s="3"/>
    </row>
    <row r="497" spans="1:55" x14ac:dyDescent="0.25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3"/>
      <c r="AI497" s="3"/>
      <c r="AJ497" s="3"/>
      <c r="AK497" s="3"/>
      <c r="AL497" s="3"/>
      <c r="AM497" s="3"/>
      <c r="AN497" s="3"/>
      <c r="AO497" s="3"/>
      <c r="AP497" s="3"/>
      <c r="AQ497" s="3"/>
      <c r="AR497" s="3"/>
      <c r="AS497" s="3"/>
      <c r="AT497" s="3"/>
      <c r="AU497" s="3"/>
      <c r="AV497" s="3"/>
      <c r="AW497" s="3"/>
      <c r="AX497" s="3"/>
      <c r="AY497" s="3"/>
      <c r="AZ497" s="3"/>
      <c r="BA497" s="3"/>
      <c r="BB497" s="3"/>
      <c r="BC497" s="3"/>
    </row>
    <row r="498" spans="1:55" x14ac:dyDescent="0.25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3"/>
      <c r="AI498" s="3"/>
      <c r="AJ498" s="3"/>
      <c r="AK498" s="3"/>
      <c r="AL498" s="3"/>
      <c r="AM498" s="3"/>
      <c r="AN498" s="3"/>
      <c r="AO498" s="3"/>
      <c r="AP498" s="3"/>
      <c r="AQ498" s="3"/>
      <c r="AR498" s="3"/>
      <c r="AS498" s="3"/>
      <c r="AT498" s="3"/>
      <c r="AU498" s="3"/>
      <c r="AV498" s="3"/>
      <c r="AW498" s="3"/>
      <c r="AX498" s="3"/>
      <c r="AY498" s="3"/>
      <c r="AZ498" s="3"/>
      <c r="BA498" s="3"/>
      <c r="BB498" s="3"/>
      <c r="BC498" s="3"/>
    </row>
    <row r="499" spans="1:55" x14ac:dyDescent="0.25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  <c r="AI499" s="3"/>
      <c r="AJ499" s="3"/>
      <c r="AK499" s="3"/>
      <c r="AL499" s="3"/>
      <c r="AM499" s="3"/>
      <c r="AN499" s="3"/>
      <c r="AO499" s="3"/>
      <c r="AP499" s="3"/>
      <c r="AQ499" s="3"/>
      <c r="AR499" s="3"/>
      <c r="AS499" s="3"/>
      <c r="AT499" s="3"/>
      <c r="AU499" s="3"/>
      <c r="AV499" s="3"/>
      <c r="AW499" s="3"/>
      <c r="AX499" s="3"/>
      <c r="AY499" s="3"/>
      <c r="AZ499" s="3"/>
      <c r="BA499" s="3"/>
      <c r="BB499" s="3"/>
      <c r="BC499" s="3"/>
    </row>
    <row r="500" spans="1:55" x14ac:dyDescent="0.25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  <c r="AH500" s="3"/>
      <c r="AI500" s="3"/>
      <c r="AJ500" s="3"/>
      <c r="AK500" s="3"/>
      <c r="AL500" s="3"/>
      <c r="AM500" s="3"/>
      <c r="AN500" s="3"/>
      <c r="AO500" s="3"/>
      <c r="AP500" s="3"/>
      <c r="AQ500" s="3"/>
      <c r="AR500" s="3"/>
      <c r="AS500" s="3"/>
      <c r="AT500" s="3"/>
      <c r="AU500" s="3"/>
      <c r="AV500" s="3"/>
      <c r="AW500" s="3"/>
      <c r="AX500" s="3"/>
      <c r="AY500" s="3"/>
      <c r="AZ500" s="3"/>
      <c r="BA500" s="3"/>
      <c r="BB500" s="3"/>
      <c r="BC500" s="3"/>
    </row>
    <row r="501" spans="1:55" x14ac:dyDescent="0.25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  <c r="AI501" s="3"/>
      <c r="AJ501" s="3"/>
      <c r="AK501" s="3"/>
      <c r="AL501" s="3"/>
      <c r="AM501" s="3"/>
      <c r="AN501" s="3"/>
      <c r="AO501" s="3"/>
      <c r="AP501" s="3"/>
      <c r="AQ501" s="3"/>
      <c r="AR501" s="3"/>
      <c r="AS501" s="3"/>
      <c r="AT501" s="3"/>
      <c r="AU501" s="3"/>
      <c r="AV501" s="3"/>
      <c r="AW501" s="3"/>
      <c r="AX501" s="3"/>
      <c r="AY501" s="3"/>
      <c r="AZ501" s="3"/>
      <c r="BA501" s="3"/>
      <c r="BB501" s="3"/>
      <c r="BC501" s="3"/>
    </row>
    <row r="502" spans="1:55" x14ac:dyDescent="0.25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  <c r="AI502" s="3"/>
      <c r="AJ502" s="3"/>
      <c r="AK502" s="3"/>
      <c r="AL502" s="3"/>
      <c r="AM502" s="3"/>
      <c r="AN502" s="3"/>
      <c r="AO502" s="3"/>
      <c r="AP502" s="3"/>
      <c r="AQ502" s="3"/>
      <c r="AR502" s="3"/>
      <c r="AS502" s="3"/>
      <c r="AT502" s="3"/>
      <c r="AU502" s="3"/>
      <c r="AV502" s="3"/>
      <c r="AW502" s="3"/>
      <c r="AX502" s="3"/>
      <c r="AY502" s="3"/>
      <c r="AZ502" s="3"/>
      <c r="BA502" s="3"/>
      <c r="BB502" s="3"/>
      <c r="BC502" s="3"/>
    </row>
    <row r="503" spans="1:55" x14ac:dyDescent="0.25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  <c r="AI503" s="3"/>
      <c r="AJ503" s="3"/>
      <c r="AK503" s="3"/>
      <c r="AL503" s="3"/>
      <c r="AM503" s="3"/>
      <c r="AN503" s="3"/>
      <c r="AO503" s="3"/>
      <c r="AP503" s="3"/>
      <c r="AQ503" s="3"/>
      <c r="AR503" s="3"/>
      <c r="AS503" s="3"/>
      <c r="AT503" s="3"/>
      <c r="AU503" s="3"/>
      <c r="AV503" s="3"/>
      <c r="AW503" s="3"/>
      <c r="AX503" s="3"/>
      <c r="AY503" s="3"/>
      <c r="AZ503" s="3"/>
      <c r="BA503" s="3"/>
      <c r="BB503" s="3"/>
      <c r="BC503" s="3"/>
    </row>
    <row r="504" spans="1:55" x14ac:dyDescent="0.25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3"/>
      <c r="AH504" s="3"/>
      <c r="AI504" s="3"/>
      <c r="AJ504" s="3"/>
      <c r="AK504" s="3"/>
      <c r="AL504" s="3"/>
      <c r="AM504" s="3"/>
      <c r="AN504" s="3"/>
      <c r="AO504" s="3"/>
      <c r="AP504" s="3"/>
      <c r="AQ504" s="3"/>
      <c r="AR504" s="3"/>
      <c r="AS504" s="3"/>
      <c r="AT504" s="3"/>
      <c r="AU504" s="3"/>
      <c r="AV504" s="3"/>
      <c r="AW504" s="3"/>
      <c r="AX504" s="3"/>
      <c r="AY504" s="3"/>
      <c r="AZ504" s="3"/>
      <c r="BA504" s="3"/>
      <c r="BB504" s="3"/>
      <c r="BC504" s="3"/>
    </row>
    <row r="505" spans="1:55" x14ac:dyDescent="0.25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  <c r="AG505" s="3"/>
      <c r="AH505" s="3"/>
      <c r="AI505" s="3"/>
      <c r="AJ505" s="3"/>
      <c r="AK505" s="3"/>
      <c r="AL505" s="3"/>
      <c r="AM505" s="3"/>
      <c r="AN505" s="3"/>
      <c r="AO505" s="3"/>
      <c r="AP505" s="3"/>
      <c r="AQ505" s="3"/>
      <c r="AR505" s="3"/>
      <c r="AS505" s="3"/>
      <c r="AT505" s="3"/>
      <c r="AU505" s="3"/>
      <c r="AV505" s="3"/>
      <c r="AW505" s="3"/>
      <c r="AX505" s="3"/>
      <c r="AY505" s="3"/>
      <c r="AZ505" s="3"/>
      <c r="BA505" s="3"/>
      <c r="BB505" s="3"/>
      <c r="BC505" s="3"/>
    </row>
    <row r="506" spans="1:55" x14ac:dyDescent="0.25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  <c r="AI506" s="3"/>
      <c r="AJ506" s="3"/>
      <c r="AK506" s="3"/>
      <c r="AL506" s="3"/>
      <c r="AM506" s="3"/>
      <c r="AN506" s="3"/>
      <c r="AO506" s="3"/>
      <c r="AP506" s="3"/>
      <c r="AQ506" s="3"/>
      <c r="AR506" s="3"/>
      <c r="AS506" s="3"/>
      <c r="AT506" s="3"/>
      <c r="AU506" s="3"/>
      <c r="AV506" s="3"/>
      <c r="AW506" s="3"/>
      <c r="AX506" s="3"/>
      <c r="AY506" s="3"/>
      <c r="AZ506" s="3"/>
      <c r="BA506" s="3"/>
      <c r="BB506" s="3"/>
      <c r="BC506" s="3"/>
    </row>
    <row r="507" spans="1:55" x14ac:dyDescent="0.25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  <c r="AI507" s="3"/>
      <c r="AJ507" s="3"/>
      <c r="AK507" s="3"/>
      <c r="AL507" s="3"/>
      <c r="AM507" s="3"/>
      <c r="AN507" s="3"/>
      <c r="AO507" s="3"/>
      <c r="AP507" s="3"/>
      <c r="AQ507" s="3"/>
      <c r="AR507" s="3"/>
      <c r="AS507" s="3"/>
      <c r="AT507" s="3"/>
      <c r="AU507" s="3"/>
      <c r="AV507" s="3"/>
      <c r="AW507" s="3"/>
      <c r="AX507" s="3"/>
      <c r="AY507" s="3"/>
      <c r="AZ507" s="3"/>
      <c r="BA507" s="3"/>
      <c r="BB507" s="3"/>
      <c r="BC507" s="3"/>
    </row>
    <row r="508" spans="1:55" x14ac:dyDescent="0.25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  <c r="AI508" s="3"/>
      <c r="AJ508" s="3"/>
      <c r="AK508" s="3"/>
      <c r="AL508" s="3"/>
      <c r="AM508" s="3"/>
      <c r="AN508" s="3"/>
      <c r="AO508" s="3"/>
      <c r="AP508" s="3"/>
      <c r="AQ508" s="3"/>
      <c r="AR508" s="3"/>
      <c r="AS508" s="3"/>
      <c r="AT508" s="3"/>
      <c r="AU508" s="3"/>
      <c r="AV508" s="3"/>
      <c r="AW508" s="3"/>
      <c r="AX508" s="3"/>
      <c r="AY508" s="3"/>
      <c r="AZ508" s="3"/>
      <c r="BA508" s="3"/>
      <c r="BB508" s="3"/>
      <c r="BC508" s="3"/>
    </row>
    <row r="509" spans="1:55" x14ac:dyDescent="0.25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  <c r="AI509" s="3"/>
      <c r="AJ509" s="3"/>
      <c r="AK509" s="3"/>
      <c r="AL509" s="3"/>
      <c r="AM509" s="3"/>
      <c r="AN509" s="3"/>
      <c r="AO509" s="3"/>
      <c r="AP509" s="3"/>
      <c r="AQ509" s="3"/>
      <c r="AR509" s="3"/>
      <c r="AS509" s="3"/>
      <c r="AT509" s="3"/>
      <c r="AU509" s="3"/>
      <c r="AV509" s="3"/>
      <c r="AW509" s="3"/>
      <c r="AX509" s="3"/>
      <c r="AY509" s="3"/>
      <c r="AZ509" s="3"/>
      <c r="BA509" s="3"/>
      <c r="BB509" s="3"/>
      <c r="BC509" s="3"/>
    </row>
    <row r="510" spans="1:55" x14ac:dyDescent="0.25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  <c r="AH510" s="3"/>
      <c r="AI510" s="3"/>
      <c r="AJ510" s="3"/>
      <c r="AK510" s="3"/>
      <c r="AL510" s="3"/>
      <c r="AM510" s="3"/>
      <c r="AN510" s="3"/>
      <c r="AO510" s="3"/>
      <c r="AP510" s="3"/>
      <c r="AQ510" s="3"/>
      <c r="AR510" s="3"/>
      <c r="AS510" s="3"/>
      <c r="AT510" s="3"/>
      <c r="AU510" s="3"/>
      <c r="AV510" s="3"/>
      <c r="AW510" s="3"/>
      <c r="AX510" s="3"/>
      <c r="AY510" s="3"/>
      <c r="AZ510" s="3"/>
      <c r="BA510" s="3"/>
      <c r="BB510" s="3"/>
      <c r="BC510" s="3"/>
    </row>
    <row r="511" spans="1:55" x14ac:dyDescent="0.25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  <c r="AH511" s="3"/>
      <c r="AI511" s="3"/>
      <c r="AJ511" s="3"/>
      <c r="AK511" s="3"/>
      <c r="AL511" s="3"/>
      <c r="AM511" s="3"/>
      <c r="AN511" s="3"/>
      <c r="AO511" s="3"/>
      <c r="AP511" s="3"/>
      <c r="AQ511" s="3"/>
      <c r="AR511" s="3"/>
      <c r="AS511" s="3"/>
      <c r="AT511" s="3"/>
      <c r="AU511" s="3"/>
      <c r="AV511" s="3"/>
      <c r="AW511" s="3"/>
      <c r="AX511" s="3"/>
      <c r="AY511" s="3"/>
      <c r="AZ511" s="3"/>
      <c r="BA511" s="3"/>
      <c r="BB511" s="3"/>
      <c r="BC511" s="3"/>
    </row>
    <row r="512" spans="1:55" x14ac:dyDescent="0.25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  <c r="AH512" s="3"/>
      <c r="AI512" s="3"/>
      <c r="AJ512" s="3"/>
      <c r="AK512" s="3"/>
      <c r="AL512" s="3"/>
      <c r="AM512" s="3"/>
      <c r="AN512" s="3"/>
      <c r="AO512" s="3"/>
      <c r="AP512" s="3"/>
      <c r="AQ512" s="3"/>
      <c r="AR512" s="3"/>
      <c r="AS512" s="3"/>
      <c r="AT512" s="3"/>
      <c r="AU512" s="3"/>
      <c r="AV512" s="3"/>
      <c r="AW512" s="3"/>
      <c r="AX512" s="3"/>
      <c r="AY512" s="3"/>
      <c r="AZ512" s="3"/>
      <c r="BA512" s="3"/>
      <c r="BB512" s="3"/>
      <c r="BC512" s="3"/>
    </row>
    <row r="513" spans="1:55" x14ac:dyDescent="0.25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  <c r="AH513" s="3"/>
      <c r="AI513" s="3"/>
      <c r="AJ513" s="3"/>
      <c r="AK513" s="3"/>
      <c r="AL513" s="3"/>
      <c r="AM513" s="3"/>
      <c r="AN513" s="3"/>
      <c r="AO513" s="3"/>
      <c r="AP513" s="3"/>
      <c r="AQ513" s="3"/>
      <c r="AR513" s="3"/>
      <c r="AS513" s="3"/>
      <c r="AT513" s="3"/>
      <c r="AU513" s="3"/>
      <c r="AV513" s="3"/>
      <c r="AW513" s="3"/>
      <c r="AX513" s="3"/>
      <c r="AY513" s="3"/>
      <c r="AZ513" s="3"/>
      <c r="BA513" s="3"/>
      <c r="BB513" s="3"/>
      <c r="BC513" s="3"/>
    </row>
    <row r="514" spans="1:55" x14ac:dyDescent="0.25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  <c r="AH514" s="3"/>
      <c r="AI514" s="3"/>
      <c r="AJ514" s="3"/>
      <c r="AK514" s="3"/>
      <c r="AL514" s="3"/>
      <c r="AM514" s="3"/>
      <c r="AN514" s="3"/>
      <c r="AO514" s="3"/>
      <c r="AP514" s="3"/>
      <c r="AQ514" s="3"/>
      <c r="AR514" s="3"/>
      <c r="AS514" s="3"/>
      <c r="AT514" s="3"/>
      <c r="AU514" s="3"/>
      <c r="AV514" s="3"/>
      <c r="AW514" s="3"/>
      <c r="AX514" s="3"/>
      <c r="AY514" s="3"/>
      <c r="AZ514" s="3"/>
      <c r="BA514" s="3"/>
      <c r="BB514" s="3"/>
      <c r="BC514" s="3"/>
    </row>
    <row r="515" spans="1:55" x14ac:dyDescent="0.25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  <c r="AH515" s="3"/>
      <c r="AI515" s="3"/>
      <c r="AJ515" s="3"/>
      <c r="AK515" s="3"/>
      <c r="AL515" s="3"/>
      <c r="AM515" s="3"/>
      <c r="AN515" s="3"/>
      <c r="AO515" s="3"/>
      <c r="AP515" s="3"/>
      <c r="AQ515" s="3"/>
      <c r="AR515" s="3"/>
      <c r="AS515" s="3"/>
      <c r="AT515" s="3"/>
      <c r="AU515" s="3"/>
      <c r="AV515" s="3"/>
      <c r="AW515" s="3"/>
      <c r="AX515" s="3"/>
      <c r="AY515" s="3"/>
      <c r="AZ515" s="3"/>
      <c r="BA515" s="3"/>
      <c r="BB515" s="3"/>
      <c r="BC515" s="3"/>
    </row>
    <row r="516" spans="1:55" x14ac:dyDescent="0.25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  <c r="AI516" s="3"/>
      <c r="AJ516" s="3"/>
      <c r="AK516" s="3"/>
      <c r="AL516" s="3"/>
      <c r="AM516" s="3"/>
      <c r="AN516" s="3"/>
      <c r="AO516" s="3"/>
      <c r="AP516" s="3"/>
      <c r="AQ516" s="3"/>
      <c r="AR516" s="3"/>
      <c r="AS516" s="3"/>
      <c r="AT516" s="3"/>
      <c r="AU516" s="3"/>
      <c r="AV516" s="3"/>
      <c r="AW516" s="3"/>
      <c r="AX516" s="3"/>
      <c r="AY516" s="3"/>
      <c r="AZ516" s="3"/>
      <c r="BA516" s="3"/>
      <c r="BB516" s="3"/>
      <c r="BC516" s="3"/>
    </row>
    <row r="517" spans="1:55" x14ac:dyDescent="0.25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  <c r="AH517" s="3"/>
      <c r="AI517" s="3"/>
      <c r="AJ517" s="3"/>
      <c r="AK517" s="3"/>
      <c r="AL517" s="3"/>
      <c r="AM517" s="3"/>
      <c r="AN517" s="3"/>
      <c r="AO517" s="3"/>
      <c r="AP517" s="3"/>
      <c r="AQ517" s="3"/>
      <c r="AR517" s="3"/>
      <c r="AS517" s="3"/>
      <c r="AT517" s="3"/>
      <c r="AU517" s="3"/>
      <c r="AV517" s="3"/>
      <c r="AW517" s="3"/>
      <c r="AX517" s="3"/>
      <c r="AY517" s="3"/>
      <c r="AZ517" s="3"/>
      <c r="BA517" s="3"/>
      <c r="BB517" s="3"/>
      <c r="BC517" s="3"/>
    </row>
    <row r="518" spans="1:55" x14ac:dyDescent="0.25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3"/>
      <c r="AH518" s="3"/>
      <c r="AI518" s="3"/>
      <c r="AJ518" s="3"/>
      <c r="AK518" s="3"/>
      <c r="AL518" s="3"/>
      <c r="AM518" s="3"/>
      <c r="AN518" s="3"/>
      <c r="AO518" s="3"/>
      <c r="AP518" s="3"/>
      <c r="AQ518" s="3"/>
      <c r="AR518" s="3"/>
      <c r="AS518" s="3"/>
      <c r="AT518" s="3"/>
      <c r="AU518" s="3"/>
      <c r="AV518" s="3"/>
      <c r="AW518" s="3"/>
      <c r="AX518" s="3"/>
      <c r="AY518" s="3"/>
      <c r="AZ518" s="3"/>
      <c r="BA518" s="3"/>
      <c r="BB518" s="3"/>
      <c r="BC518" s="3"/>
    </row>
    <row r="519" spans="1:55" x14ac:dyDescent="0.25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  <c r="AH519" s="3"/>
      <c r="AI519" s="3"/>
      <c r="AJ519" s="3"/>
      <c r="AK519" s="3"/>
      <c r="AL519" s="3"/>
      <c r="AM519" s="3"/>
      <c r="AN519" s="3"/>
      <c r="AO519" s="3"/>
      <c r="AP519" s="3"/>
      <c r="AQ519" s="3"/>
      <c r="AR519" s="3"/>
      <c r="AS519" s="3"/>
      <c r="AT519" s="3"/>
      <c r="AU519" s="3"/>
      <c r="AV519" s="3"/>
      <c r="AW519" s="3"/>
      <c r="AX519" s="3"/>
      <c r="AY519" s="3"/>
      <c r="AZ519" s="3"/>
      <c r="BA519" s="3"/>
      <c r="BB519" s="3"/>
      <c r="BC519" s="3"/>
    </row>
    <row r="520" spans="1:55" x14ac:dyDescent="0.25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  <c r="AI520" s="3"/>
      <c r="AJ520" s="3"/>
      <c r="AK520" s="3"/>
      <c r="AL520" s="3"/>
      <c r="AM520" s="3"/>
      <c r="AN520" s="3"/>
      <c r="AO520" s="3"/>
      <c r="AP520" s="3"/>
      <c r="AQ520" s="3"/>
      <c r="AR520" s="3"/>
      <c r="AS520" s="3"/>
      <c r="AT520" s="3"/>
      <c r="AU520" s="3"/>
      <c r="AV520" s="3"/>
      <c r="AW520" s="3"/>
      <c r="AX520" s="3"/>
      <c r="AY520" s="3"/>
      <c r="AZ520" s="3"/>
      <c r="BA520" s="3"/>
      <c r="BB520" s="3"/>
      <c r="BC520" s="3"/>
    </row>
    <row r="521" spans="1:55" x14ac:dyDescent="0.25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  <c r="AI521" s="3"/>
      <c r="AJ521" s="3"/>
      <c r="AK521" s="3"/>
      <c r="AL521" s="3"/>
      <c r="AM521" s="3"/>
      <c r="AN521" s="3"/>
      <c r="AO521" s="3"/>
      <c r="AP521" s="3"/>
      <c r="AQ521" s="3"/>
      <c r="AR521" s="3"/>
      <c r="AS521" s="3"/>
      <c r="AT521" s="3"/>
      <c r="AU521" s="3"/>
      <c r="AV521" s="3"/>
      <c r="AW521" s="3"/>
      <c r="AX521" s="3"/>
      <c r="AY521" s="3"/>
      <c r="AZ521" s="3"/>
      <c r="BA521" s="3"/>
      <c r="BB521" s="3"/>
      <c r="BC521" s="3"/>
    </row>
    <row r="522" spans="1:55" x14ac:dyDescent="0.25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  <c r="AH522" s="3"/>
      <c r="AI522" s="3"/>
      <c r="AJ522" s="3"/>
      <c r="AK522" s="3"/>
      <c r="AL522" s="3"/>
      <c r="AM522" s="3"/>
      <c r="AN522" s="3"/>
      <c r="AO522" s="3"/>
      <c r="AP522" s="3"/>
      <c r="AQ522" s="3"/>
      <c r="AR522" s="3"/>
      <c r="AS522" s="3"/>
      <c r="AT522" s="3"/>
      <c r="AU522" s="3"/>
      <c r="AV522" s="3"/>
      <c r="AW522" s="3"/>
      <c r="AX522" s="3"/>
      <c r="AY522" s="3"/>
      <c r="AZ522" s="3"/>
      <c r="BA522" s="3"/>
      <c r="BB522" s="3"/>
      <c r="BC522" s="3"/>
    </row>
    <row r="523" spans="1:55" x14ac:dyDescent="0.25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  <c r="AH523" s="3"/>
      <c r="AI523" s="3"/>
      <c r="AJ523" s="3"/>
      <c r="AK523" s="3"/>
      <c r="AL523" s="3"/>
      <c r="AM523" s="3"/>
      <c r="AN523" s="3"/>
      <c r="AO523" s="3"/>
      <c r="AP523" s="3"/>
      <c r="AQ523" s="3"/>
      <c r="AR523" s="3"/>
      <c r="AS523" s="3"/>
      <c r="AT523" s="3"/>
      <c r="AU523" s="3"/>
      <c r="AV523" s="3"/>
      <c r="AW523" s="3"/>
      <c r="AX523" s="3"/>
      <c r="AY523" s="3"/>
      <c r="AZ523" s="3"/>
      <c r="BA523" s="3"/>
      <c r="BB523" s="3"/>
      <c r="BC523" s="3"/>
    </row>
    <row r="524" spans="1:55" x14ac:dyDescent="0.25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  <c r="AI524" s="3"/>
      <c r="AJ524" s="3"/>
      <c r="AK524" s="3"/>
      <c r="AL524" s="3"/>
      <c r="AM524" s="3"/>
      <c r="AN524" s="3"/>
      <c r="AO524" s="3"/>
      <c r="AP524" s="3"/>
      <c r="AQ524" s="3"/>
      <c r="AR524" s="3"/>
      <c r="AS524" s="3"/>
      <c r="AT524" s="3"/>
      <c r="AU524" s="3"/>
      <c r="AV524" s="3"/>
      <c r="AW524" s="3"/>
      <c r="AX524" s="3"/>
      <c r="AY524" s="3"/>
      <c r="AZ524" s="3"/>
      <c r="BA524" s="3"/>
      <c r="BB524" s="3"/>
      <c r="BC524" s="3"/>
    </row>
    <row r="525" spans="1:55" x14ac:dyDescent="0.25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  <c r="AH525" s="3"/>
      <c r="AI525" s="3"/>
      <c r="AJ525" s="3"/>
      <c r="AK525" s="3"/>
      <c r="AL525" s="3"/>
      <c r="AM525" s="3"/>
      <c r="AN525" s="3"/>
      <c r="AO525" s="3"/>
      <c r="AP525" s="3"/>
      <c r="AQ525" s="3"/>
      <c r="AR525" s="3"/>
      <c r="AS525" s="3"/>
      <c r="AT525" s="3"/>
      <c r="AU525" s="3"/>
      <c r="AV525" s="3"/>
      <c r="AW525" s="3"/>
      <c r="AX525" s="3"/>
      <c r="AY525" s="3"/>
      <c r="AZ525" s="3"/>
      <c r="BA525" s="3"/>
      <c r="BB525" s="3"/>
      <c r="BC525" s="3"/>
    </row>
    <row r="526" spans="1:55" x14ac:dyDescent="0.25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  <c r="AI526" s="3"/>
      <c r="AJ526" s="3"/>
      <c r="AK526" s="3"/>
      <c r="AL526" s="3"/>
      <c r="AM526" s="3"/>
      <c r="AN526" s="3"/>
      <c r="AO526" s="3"/>
      <c r="AP526" s="3"/>
      <c r="AQ526" s="3"/>
      <c r="AR526" s="3"/>
      <c r="AS526" s="3"/>
      <c r="AT526" s="3"/>
      <c r="AU526" s="3"/>
      <c r="AV526" s="3"/>
      <c r="AW526" s="3"/>
      <c r="AX526" s="3"/>
      <c r="AY526" s="3"/>
      <c r="AZ526" s="3"/>
      <c r="BA526" s="3"/>
      <c r="BB526" s="3"/>
      <c r="BC526" s="3"/>
    </row>
    <row r="527" spans="1:55" x14ac:dyDescent="0.25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  <c r="AI527" s="3"/>
      <c r="AJ527" s="3"/>
      <c r="AK527" s="3"/>
      <c r="AL527" s="3"/>
      <c r="AM527" s="3"/>
      <c r="AN527" s="3"/>
      <c r="AO527" s="3"/>
      <c r="AP527" s="3"/>
      <c r="AQ527" s="3"/>
      <c r="AR527" s="3"/>
      <c r="AS527" s="3"/>
      <c r="AT527" s="3"/>
      <c r="AU527" s="3"/>
      <c r="AV527" s="3"/>
      <c r="AW527" s="3"/>
      <c r="AX527" s="3"/>
      <c r="AY527" s="3"/>
      <c r="AZ527" s="3"/>
      <c r="BA527" s="3"/>
      <c r="BB527" s="3"/>
      <c r="BC527" s="3"/>
    </row>
    <row r="528" spans="1:55" x14ac:dyDescent="0.25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  <c r="AH528" s="3"/>
      <c r="AI528" s="3"/>
      <c r="AJ528" s="3"/>
      <c r="AK528" s="3"/>
      <c r="AL528" s="3"/>
      <c r="AM528" s="3"/>
      <c r="AN528" s="3"/>
      <c r="AO528" s="3"/>
      <c r="AP528" s="3"/>
      <c r="AQ528" s="3"/>
      <c r="AR528" s="3"/>
      <c r="AS528" s="3"/>
      <c r="AT528" s="3"/>
      <c r="AU528" s="3"/>
      <c r="AV528" s="3"/>
      <c r="AW528" s="3"/>
      <c r="AX528" s="3"/>
      <c r="AY528" s="3"/>
      <c r="AZ528" s="3"/>
      <c r="BA528" s="3"/>
      <c r="BB528" s="3"/>
      <c r="BC528" s="3"/>
    </row>
    <row r="529" spans="1:55" x14ac:dyDescent="0.25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  <c r="AH529" s="3"/>
      <c r="AI529" s="3"/>
      <c r="AJ529" s="3"/>
      <c r="AK529" s="3"/>
      <c r="AL529" s="3"/>
      <c r="AM529" s="3"/>
      <c r="AN529" s="3"/>
      <c r="AO529" s="3"/>
      <c r="AP529" s="3"/>
      <c r="AQ529" s="3"/>
      <c r="AR529" s="3"/>
      <c r="AS529" s="3"/>
      <c r="AT529" s="3"/>
      <c r="AU529" s="3"/>
      <c r="AV529" s="3"/>
      <c r="AW529" s="3"/>
      <c r="AX529" s="3"/>
      <c r="AY529" s="3"/>
      <c r="AZ529" s="3"/>
      <c r="BA529" s="3"/>
      <c r="BB529" s="3"/>
      <c r="BC529" s="3"/>
    </row>
    <row r="530" spans="1:55" x14ac:dyDescent="0.25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  <c r="AH530" s="3"/>
      <c r="AI530" s="3"/>
      <c r="AJ530" s="3"/>
      <c r="AK530" s="3"/>
      <c r="AL530" s="3"/>
      <c r="AM530" s="3"/>
      <c r="AN530" s="3"/>
      <c r="AO530" s="3"/>
      <c r="AP530" s="3"/>
      <c r="AQ530" s="3"/>
      <c r="AR530" s="3"/>
      <c r="AS530" s="3"/>
      <c r="AT530" s="3"/>
      <c r="AU530" s="3"/>
      <c r="AV530" s="3"/>
      <c r="AW530" s="3"/>
      <c r="AX530" s="3"/>
      <c r="AY530" s="3"/>
      <c r="AZ530" s="3"/>
      <c r="BA530" s="3"/>
      <c r="BB530" s="3"/>
      <c r="BC530" s="3"/>
    </row>
    <row r="531" spans="1:55" x14ac:dyDescent="0.25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  <c r="AH531" s="3"/>
      <c r="AI531" s="3"/>
      <c r="AJ531" s="3"/>
      <c r="AK531" s="3"/>
      <c r="AL531" s="3"/>
      <c r="AM531" s="3"/>
      <c r="AN531" s="3"/>
      <c r="AO531" s="3"/>
      <c r="AP531" s="3"/>
      <c r="AQ531" s="3"/>
      <c r="AR531" s="3"/>
      <c r="AS531" s="3"/>
      <c r="AT531" s="3"/>
      <c r="AU531" s="3"/>
      <c r="AV531" s="3"/>
      <c r="AW531" s="3"/>
      <c r="AX531" s="3"/>
      <c r="AY531" s="3"/>
      <c r="AZ531" s="3"/>
      <c r="BA531" s="3"/>
      <c r="BB531" s="3"/>
      <c r="BC531" s="3"/>
    </row>
    <row r="532" spans="1:55" x14ac:dyDescent="0.25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G532" s="3"/>
      <c r="AH532" s="3"/>
      <c r="AI532" s="3"/>
      <c r="AJ532" s="3"/>
      <c r="AK532" s="3"/>
      <c r="AL532" s="3"/>
      <c r="AM532" s="3"/>
      <c r="AN532" s="3"/>
      <c r="AO532" s="3"/>
      <c r="AP532" s="3"/>
      <c r="AQ532" s="3"/>
      <c r="AR532" s="3"/>
      <c r="AS532" s="3"/>
      <c r="AT532" s="3"/>
      <c r="AU532" s="3"/>
      <c r="AV532" s="3"/>
      <c r="AW532" s="3"/>
      <c r="AX532" s="3"/>
      <c r="AY532" s="3"/>
      <c r="AZ532" s="3"/>
      <c r="BA532" s="3"/>
      <c r="BB532" s="3"/>
      <c r="BC532" s="3"/>
    </row>
    <row r="533" spans="1:55" x14ac:dyDescent="0.25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  <c r="AG533" s="3"/>
      <c r="AH533" s="3"/>
      <c r="AI533" s="3"/>
      <c r="AJ533" s="3"/>
      <c r="AK533" s="3"/>
      <c r="AL533" s="3"/>
      <c r="AM533" s="3"/>
      <c r="AN533" s="3"/>
      <c r="AO533" s="3"/>
      <c r="AP533" s="3"/>
      <c r="AQ533" s="3"/>
      <c r="AR533" s="3"/>
      <c r="AS533" s="3"/>
      <c r="AT533" s="3"/>
      <c r="AU533" s="3"/>
      <c r="AV533" s="3"/>
      <c r="AW533" s="3"/>
      <c r="AX533" s="3"/>
      <c r="AY533" s="3"/>
      <c r="AZ533" s="3"/>
      <c r="BA533" s="3"/>
      <c r="BB533" s="3"/>
      <c r="BC533" s="3"/>
    </row>
    <row r="534" spans="1:55" x14ac:dyDescent="0.25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  <c r="AH534" s="3"/>
      <c r="AI534" s="3"/>
      <c r="AJ534" s="3"/>
      <c r="AK534" s="3"/>
      <c r="AL534" s="3"/>
      <c r="AM534" s="3"/>
      <c r="AN534" s="3"/>
      <c r="AO534" s="3"/>
      <c r="AP534" s="3"/>
      <c r="AQ534" s="3"/>
      <c r="AR534" s="3"/>
      <c r="AS534" s="3"/>
      <c r="AT534" s="3"/>
      <c r="AU534" s="3"/>
      <c r="AV534" s="3"/>
      <c r="AW534" s="3"/>
      <c r="AX534" s="3"/>
      <c r="AY534" s="3"/>
      <c r="AZ534" s="3"/>
      <c r="BA534" s="3"/>
      <c r="BB534" s="3"/>
      <c r="BC534" s="3"/>
    </row>
    <row r="535" spans="1:55" x14ac:dyDescent="0.25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  <c r="AH535" s="3"/>
      <c r="AI535" s="3"/>
      <c r="AJ535" s="3"/>
      <c r="AK535" s="3"/>
      <c r="AL535" s="3"/>
      <c r="AM535" s="3"/>
      <c r="AN535" s="3"/>
      <c r="AO535" s="3"/>
      <c r="AP535" s="3"/>
      <c r="AQ535" s="3"/>
      <c r="AR535" s="3"/>
      <c r="AS535" s="3"/>
      <c r="AT535" s="3"/>
      <c r="AU535" s="3"/>
      <c r="AV535" s="3"/>
      <c r="AW535" s="3"/>
      <c r="AX535" s="3"/>
      <c r="AY535" s="3"/>
      <c r="AZ535" s="3"/>
      <c r="BA535" s="3"/>
      <c r="BB535" s="3"/>
      <c r="BC535" s="3"/>
    </row>
    <row r="536" spans="1:55" x14ac:dyDescent="0.25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  <c r="AH536" s="3"/>
      <c r="AI536" s="3"/>
      <c r="AJ536" s="3"/>
      <c r="AK536" s="3"/>
      <c r="AL536" s="3"/>
      <c r="AM536" s="3"/>
      <c r="AN536" s="3"/>
      <c r="AO536" s="3"/>
      <c r="AP536" s="3"/>
      <c r="AQ536" s="3"/>
      <c r="AR536" s="3"/>
      <c r="AS536" s="3"/>
      <c r="AT536" s="3"/>
      <c r="AU536" s="3"/>
      <c r="AV536" s="3"/>
      <c r="AW536" s="3"/>
      <c r="AX536" s="3"/>
      <c r="AY536" s="3"/>
      <c r="AZ536" s="3"/>
      <c r="BA536" s="3"/>
      <c r="BB536" s="3"/>
      <c r="BC536" s="3"/>
    </row>
    <row r="537" spans="1:55" x14ac:dyDescent="0.25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  <c r="AH537" s="3"/>
      <c r="AI537" s="3"/>
      <c r="AJ537" s="3"/>
      <c r="AK537" s="3"/>
      <c r="AL537" s="3"/>
      <c r="AM537" s="3"/>
      <c r="AN537" s="3"/>
      <c r="AO537" s="3"/>
      <c r="AP537" s="3"/>
      <c r="AQ537" s="3"/>
      <c r="AR537" s="3"/>
      <c r="AS537" s="3"/>
      <c r="AT537" s="3"/>
      <c r="AU537" s="3"/>
      <c r="AV537" s="3"/>
      <c r="AW537" s="3"/>
      <c r="AX537" s="3"/>
      <c r="AY537" s="3"/>
      <c r="AZ537" s="3"/>
      <c r="BA537" s="3"/>
      <c r="BB537" s="3"/>
      <c r="BC537" s="3"/>
    </row>
    <row r="538" spans="1:55" x14ac:dyDescent="0.25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  <c r="AH538" s="3"/>
      <c r="AI538" s="3"/>
      <c r="AJ538" s="3"/>
      <c r="AK538" s="3"/>
      <c r="AL538" s="3"/>
      <c r="AM538" s="3"/>
      <c r="AN538" s="3"/>
      <c r="AO538" s="3"/>
      <c r="AP538" s="3"/>
      <c r="AQ538" s="3"/>
      <c r="AR538" s="3"/>
      <c r="AS538" s="3"/>
      <c r="AT538" s="3"/>
      <c r="AU538" s="3"/>
      <c r="AV538" s="3"/>
      <c r="AW538" s="3"/>
      <c r="AX538" s="3"/>
      <c r="AY538" s="3"/>
      <c r="AZ538" s="3"/>
      <c r="BA538" s="3"/>
      <c r="BB538" s="3"/>
      <c r="BC538" s="3"/>
    </row>
    <row r="539" spans="1:55" x14ac:dyDescent="0.25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  <c r="AH539" s="3"/>
      <c r="AI539" s="3"/>
      <c r="AJ539" s="3"/>
      <c r="AK539" s="3"/>
      <c r="AL539" s="3"/>
      <c r="AM539" s="3"/>
      <c r="AN539" s="3"/>
      <c r="AO539" s="3"/>
      <c r="AP539" s="3"/>
      <c r="AQ539" s="3"/>
      <c r="AR539" s="3"/>
      <c r="AS539" s="3"/>
      <c r="AT539" s="3"/>
      <c r="AU539" s="3"/>
      <c r="AV539" s="3"/>
      <c r="AW539" s="3"/>
      <c r="AX539" s="3"/>
      <c r="AY539" s="3"/>
      <c r="AZ539" s="3"/>
      <c r="BA539" s="3"/>
      <c r="BB539" s="3"/>
      <c r="BC539" s="3"/>
    </row>
    <row r="540" spans="1:55" x14ac:dyDescent="0.25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  <c r="AH540" s="3"/>
      <c r="AI540" s="3"/>
      <c r="AJ540" s="3"/>
      <c r="AK540" s="3"/>
      <c r="AL540" s="3"/>
      <c r="AM540" s="3"/>
      <c r="AN540" s="3"/>
      <c r="AO540" s="3"/>
      <c r="AP540" s="3"/>
      <c r="AQ540" s="3"/>
      <c r="AR540" s="3"/>
      <c r="AS540" s="3"/>
      <c r="AT540" s="3"/>
      <c r="AU540" s="3"/>
      <c r="AV540" s="3"/>
      <c r="AW540" s="3"/>
      <c r="AX540" s="3"/>
      <c r="AY540" s="3"/>
      <c r="AZ540" s="3"/>
      <c r="BA540" s="3"/>
      <c r="BB540" s="3"/>
      <c r="BC540" s="3"/>
    </row>
    <row r="541" spans="1:55" x14ac:dyDescent="0.25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  <c r="AH541" s="3"/>
      <c r="AI541" s="3"/>
      <c r="AJ541" s="3"/>
      <c r="AK541" s="3"/>
      <c r="AL541" s="3"/>
      <c r="AM541" s="3"/>
      <c r="AN541" s="3"/>
      <c r="AO541" s="3"/>
      <c r="AP541" s="3"/>
      <c r="AQ541" s="3"/>
      <c r="AR541" s="3"/>
      <c r="AS541" s="3"/>
      <c r="AT541" s="3"/>
      <c r="AU541" s="3"/>
      <c r="AV541" s="3"/>
      <c r="AW541" s="3"/>
      <c r="AX541" s="3"/>
      <c r="AY541" s="3"/>
      <c r="AZ541" s="3"/>
      <c r="BA541" s="3"/>
      <c r="BB541" s="3"/>
      <c r="BC541" s="3"/>
    </row>
    <row r="542" spans="1:55" x14ac:dyDescent="0.25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  <c r="AH542" s="3"/>
      <c r="AI542" s="3"/>
      <c r="AJ542" s="3"/>
      <c r="AK542" s="3"/>
      <c r="AL542" s="3"/>
      <c r="AM542" s="3"/>
      <c r="AN542" s="3"/>
      <c r="AO542" s="3"/>
      <c r="AP542" s="3"/>
      <c r="AQ542" s="3"/>
      <c r="AR542" s="3"/>
      <c r="AS542" s="3"/>
      <c r="AT542" s="3"/>
      <c r="AU542" s="3"/>
      <c r="AV542" s="3"/>
      <c r="AW542" s="3"/>
      <c r="AX542" s="3"/>
      <c r="AY542" s="3"/>
      <c r="AZ542" s="3"/>
      <c r="BA542" s="3"/>
      <c r="BB542" s="3"/>
      <c r="BC542" s="3"/>
    </row>
    <row r="543" spans="1:55" x14ac:dyDescent="0.25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  <c r="AH543" s="3"/>
      <c r="AI543" s="3"/>
      <c r="AJ543" s="3"/>
      <c r="AK543" s="3"/>
      <c r="AL543" s="3"/>
      <c r="AM543" s="3"/>
      <c r="AN543" s="3"/>
      <c r="AO543" s="3"/>
      <c r="AP543" s="3"/>
      <c r="AQ543" s="3"/>
      <c r="AR543" s="3"/>
      <c r="AS543" s="3"/>
      <c r="AT543" s="3"/>
      <c r="AU543" s="3"/>
      <c r="AV543" s="3"/>
      <c r="AW543" s="3"/>
      <c r="AX543" s="3"/>
      <c r="AY543" s="3"/>
      <c r="AZ543" s="3"/>
      <c r="BA543" s="3"/>
      <c r="BB543" s="3"/>
      <c r="BC543" s="3"/>
    </row>
    <row r="544" spans="1:55" x14ac:dyDescent="0.25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  <c r="AH544" s="3"/>
      <c r="AI544" s="3"/>
      <c r="AJ544" s="3"/>
      <c r="AK544" s="3"/>
      <c r="AL544" s="3"/>
      <c r="AM544" s="3"/>
      <c r="AN544" s="3"/>
      <c r="AO544" s="3"/>
      <c r="AP544" s="3"/>
      <c r="AQ544" s="3"/>
      <c r="AR544" s="3"/>
      <c r="AS544" s="3"/>
      <c r="AT544" s="3"/>
      <c r="AU544" s="3"/>
      <c r="AV544" s="3"/>
      <c r="AW544" s="3"/>
      <c r="AX544" s="3"/>
      <c r="AY544" s="3"/>
      <c r="AZ544" s="3"/>
      <c r="BA544" s="3"/>
      <c r="BB544" s="3"/>
      <c r="BC544" s="3"/>
    </row>
    <row r="545" spans="1:55" x14ac:dyDescent="0.25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  <c r="AH545" s="3"/>
      <c r="AI545" s="3"/>
      <c r="AJ545" s="3"/>
      <c r="AK545" s="3"/>
      <c r="AL545" s="3"/>
      <c r="AM545" s="3"/>
      <c r="AN545" s="3"/>
      <c r="AO545" s="3"/>
      <c r="AP545" s="3"/>
      <c r="AQ545" s="3"/>
      <c r="AR545" s="3"/>
      <c r="AS545" s="3"/>
      <c r="AT545" s="3"/>
      <c r="AU545" s="3"/>
      <c r="AV545" s="3"/>
      <c r="AW545" s="3"/>
      <c r="AX545" s="3"/>
      <c r="AY545" s="3"/>
      <c r="AZ545" s="3"/>
      <c r="BA545" s="3"/>
      <c r="BB545" s="3"/>
      <c r="BC545" s="3"/>
    </row>
    <row r="546" spans="1:55" x14ac:dyDescent="0.25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3"/>
      <c r="AH546" s="3"/>
      <c r="AI546" s="3"/>
      <c r="AJ546" s="3"/>
      <c r="AK546" s="3"/>
      <c r="AL546" s="3"/>
      <c r="AM546" s="3"/>
      <c r="AN546" s="3"/>
      <c r="AO546" s="3"/>
      <c r="AP546" s="3"/>
      <c r="AQ546" s="3"/>
      <c r="AR546" s="3"/>
      <c r="AS546" s="3"/>
      <c r="AT546" s="3"/>
      <c r="AU546" s="3"/>
      <c r="AV546" s="3"/>
      <c r="AW546" s="3"/>
      <c r="AX546" s="3"/>
      <c r="AY546" s="3"/>
      <c r="AZ546" s="3"/>
      <c r="BA546" s="3"/>
      <c r="BB546" s="3"/>
      <c r="BC546" s="3"/>
    </row>
    <row r="547" spans="1:55" x14ac:dyDescent="0.25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  <c r="AG547" s="3"/>
      <c r="AH547" s="3"/>
      <c r="AI547" s="3"/>
      <c r="AJ547" s="3"/>
      <c r="AK547" s="3"/>
      <c r="AL547" s="3"/>
      <c r="AM547" s="3"/>
      <c r="AN547" s="3"/>
      <c r="AO547" s="3"/>
      <c r="AP547" s="3"/>
      <c r="AQ547" s="3"/>
      <c r="AR547" s="3"/>
      <c r="AS547" s="3"/>
      <c r="AT547" s="3"/>
      <c r="AU547" s="3"/>
      <c r="AV547" s="3"/>
      <c r="AW547" s="3"/>
      <c r="AX547" s="3"/>
      <c r="AY547" s="3"/>
      <c r="AZ547" s="3"/>
      <c r="BA547" s="3"/>
      <c r="BB547" s="3"/>
      <c r="BC547" s="3"/>
    </row>
    <row r="548" spans="1:55" x14ac:dyDescent="0.25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  <c r="AH548" s="3"/>
      <c r="AI548" s="3"/>
      <c r="AJ548" s="3"/>
      <c r="AK548" s="3"/>
      <c r="AL548" s="3"/>
      <c r="AM548" s="3"/>
      <c r="AN548" s="3"/>
      <c r="AO548" s="3"/>
      <c r="AP548" s="3"/>
      <c r="AQ548" s="3"/>
      <c r="AR548" s="3"/>
      <c r="AS548" s="3"/>
      <c r="AT548" s="3"/>
      <c r="AU548" s="3"/>
      <c r="AV548" s="3"/>
      <c r="AW548" s="3"/>
      <c r="AX548" s="3"/>
      <c r="AY548" s="3"/>
      <c r="AZ548" s="3"/>
      <c r="BA548" s="3"/>
      <c r="BB548" s="3"/>
      <c r="BC548" s="3"/>
    </row>
    <row r="549" spans="1:55" x14ac:dyDescent="0.25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  <c r="AH549" s="3"/>
      <c r="AI549" s="3"/>
      <c r="AJ549" s="3"/>
      <c r="AK549" s="3"/>
      <c r="AL549" s="3"/>
      <c r="AM549" s="3"/>
      <c r="AN549" s="3"/>
      <c r="AO549" s="3"/>
      <c r="AP549" s="3"/>
      <c r="AQ549" s="3"/>
      <c r="AR549" s="3"/>
      <c r="AS549" s="3"/>
      <c r="AT549" s="3"/>
      <c r="AU549" s="3"/>
      <c r="AV549" s="3"/>
      <c r="AW549" s="3"/>
      <c r="AX549" s="3"/>
      <c r="AY549" s="3"/>
      <c r="AZ549" s="3"/>
      <c r="BA549" s="3"/>
      <c r="BB549" s="3"/>
      <c r="BC549" s="3"/>
    </row>
    <row r="550" spans="1:55" x14ac:dyDescent="0.25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  <c r="AH550" s="3"/>
      <c r="AI550" s="3"/>
      <c r="AJ550" s="3"/>
      <c r="AK550" s="3"/>
      <c r="AL550" s="3"/>
      <c r="AM550" s="3"/>
      <c r="AN550" s="3"/>
      <c r="AO550" s="3"/>
      <c r="AP550" s="3"/>
      <c r="AQ550" s="3"/>
      <c r="AR550" s="3"/>
      <c r="AS550" s="3"/>
      <c r="AT550" s="3"/>
      <c r="AU550" s="3"/>
      <c r="AV550" s="3"/>
      <c r="AW550" s="3"/>
      <c r="AX550" s="3"/>
      <c r="AY550" s="3"/>
      <c r="AZ550" s="3"/>
      <c r="BA550" s="3"/>
      <c r="BB550" s="3"/>
      <c r="BC550" s="3"/>
    </row>
    <row r="551" spans="1:55" x14ac:dyDescent="0.25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  <c r="AH551" s="3"/>
      <c r="AI551" s="3"/>
      <c r="AJ551" s="3"/>
      <c r="AK551" s="3"/>
      <c r="AL551" s="3"/>
      <c r="AM551" s="3"/>
      <c r="AN551" s="3"/>
      <c r="AO551" s="3"/>
      <c r="AP551" s="3"/>
      <c r="AQ551" s="3"/>
      <c r="AR551" s="3"/>
      <c r="AS551" s="3"/>
      <c r="AT551" s="3"/>
      <c r="AU551" s="3"/>
      <c r="AV551" s="3"/>
      <c r="AW551" s="3"/>
      <c r="AX551" s="3"/>
      <c r="AY551" s="3"/>
      <c r="AZ551" s="3"/>
      <c r="BA551" s="3"/>
      <c r="BB551" s="3"/>
      <c r="BC551" s="3"/>
    </row>
    <row r="552" spans="1:55" x14ac:dyDescent="0.25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  <c r="AH552" s="3"/>
      <c r="AI552" s="3"/>
      <c r="AJ552" s="3"/>
      <c r="AK552" s="3"/>
      <c r="AL552" s="3"/>
      <c r="AM552" s="3"/>
      <c r="AN552" s="3"/>
      <c r="AO552" s="3"/>
      <c r="AP552" s="3"/>
      <c r="AQ552" s="3"/>
      <c r="AR552" s="3"/>
      <c r="AS552" s="3"/>
      <c r="AT552" s="3"/>
      <c r="AU552" s="3"/>
      <c r="AV552" s="3"/>
      <c r="AW552" s="3"/>
      <c r="AX552" s="3"/>
      <c r="AY552" s="3"/>
      <c r="AZ552" s="3"/>
      <c r="BA552" s="3"/>
      <c r="BB552" s="3"/>
      <c r="BC552" s="3"/>
    </row>
    <row r="553" spans="1:55" x14ac:dyDescent="0.25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  <c r="AH553" s="3"/>
      <c r="AI553" s="3"/>
      <c r="AJ553" s="3"/>
      <c r="AK553" s="3"/>
      <c r="AL553" s="3"/>
      <c r="AM553" s="3"/>
      <c r="AN553" s="3"/>
      <c r="AO553" s="3"/>
      <c r="AP553" s="3"/>
      <c r="AQ553" s="3"/>
      <c r="AR553" s="3"/>
      <c r="AS553" s="3"/>
      <c r="AT553" s="3"/>
      <c r="AU553" s="3"/>
      <c r="AV553" s="3"/>
      <c r="AW553" s="3"/>
      <c r="AX553" s="3"/>
      <c r="AY553" s="3"/>
      <c r="AZ553" s="3"/>
      <c r="BA553" s="3"/>
      <c r="BB553" s="3"/>
      <c r="BC553" s="3"/>
    </row>
    <row r="554" spans="1:55" x14ac:dyDescent="0.25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  <c r="AH554" s="3"/>
      <c r="AI554" s="3"/>
      <c r="AJ554" s="3"/>
      <c r="AK554" s="3"/>
      <c r="AL554" s="3"/>
      <c r="AM554" s="3"/>
      <c r="AN554" s="3"/>
      <c r="AO554" s="3"/>
      <c r="AP554" s="3"/>
      <c r="AQ554" s="3"/>
      <c r="AR554" s="3"/>
      <c r="AS554" s="3"/>
      <c r="AT554" s="3"/>
      <c r="AU554" s="3"/>
      <c r="AV554" s="3"/>
      <c r="AW554" s="3"/>
      <c r="AX554" s="3"/>
      <c r="AY554" s="3"/>
      <c r="AZ554" s="3"/>
      <c r="BA554" s="3"/>
      <c r="BB554" s="3"/>
      <c r="BC554" s="3"/>
    </row>
    <row r="555" spans="1:55" x14ac:dyDescent="0.25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  <c r="AH555" s="3"/>
      <c r="AI555" s="3"/>
      <c r="AJ555" s="3"/>
      <c r="AK555" s="3"/>
      <c r="AL555" s="3"/>
      <c r="AM555" s="3"/>
      <c r="AN555" s="3"/>
      <c r="AO555" s="3"/>
      <c r="AP555" s="3"/>
      <c r="AQ555" s="3"/>
      <c r="AR555" s="3"/>
      <c r="AS555" s="3"/>
      <c r="AT555" s="3"/>
      <c r="AU555" s="3"/>
      <c r="AV555" s="3"/>
      <c r="AW555" s="3"/>
      <c r="AX555" s="3"/>
      <c r="AY555" s="3"/>
      <c r="AZ555" s="3"/>
      <c r="BA555" s="3"/>
      <c r="BB555" s="3"/>
      <c r="BC555" s="3"/>
    </row>
    <row r="556" spans="1:55" x14ac:dyDescent="0.25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  <c r="AH556" s="3"/>
      <c r="AI556" s="3"/>
      <c r="AJ556" s="3"/>
      <c r="AK556" s="3"/>
      <c r="AL556" s="3"/>
      <c r="AM556" s="3"/>
      <c r="AN556" s="3"/>
      <c r="AO556" s="3"/>
      <c r="AP556" s="3"/>
      <c r="AQ556" s="3"/>
      <c r="AR556" s="3"/>
      <c r="AS556" s="3"/>
      <c r="AT556" s="3"/>
      <c r="AU556" s="3"/>
      <c r="AV556" s="3"/>
      <c r="AW556" s="3"/>
      <c r="AX556" s="3"/>
      <c r="AY556" s="3"/>
      <c r="AZ556" s="3"/>
      <c r="BA556" s="3"/>
      <c r="BB556" s="3"/>
      <c r="BC556" s="3"/>
    </row>
    <row r="557" spans="1:55" x14ac:dyDescent="0.25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  <c r="AH557" s="3"/>
      <c r="AI557" s="3"/>
      <c r="AJ557" s="3"/>
      <c r="AK557" s="3"/>
      <c r="AL557" s="3"/>
      <c r="AM557" s="3"/>
      <c r="AN557" s="3"/>
      <c r="AO557" s="3"/>
      <c r="AP557" s="3"/>
      <c r="AQ557" s="3"/>
      <c r="AR557" s="3"/>
      <c r="AS557" s="3"/>
      <c r="AT557" s="3"/>
      <c r="AU557" s="3"/>
      <c r="AV557" s="3"/>
      <c r="AW557" s="3"/>
      <c r="AX557" s="3"/>
      <c r="AY557" s="3"/>
      <c r="AZ557" s="3"/>
      <c r="BA557" s="3"/>
      <c r="BB557" s="3"/>
      <c r="BC557" s="3"/>
    </row>
    <row r="558" spans="1:55" x14ac:dyDescent="0.25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  <c r="AG558" s="3"/>
      <c r="AH558" s="3"/>
      <c r="AI558" s="3"/>
      <c r="AJ558" s="3"/>
      <c r="AK558" s="3"/>
      <c r="AL558" s="3"/>
      <c r="AM558" s="3"/>
      <c r="AN558" s="3"/>
      <c r="AO558" s="3"/>
      <c r="AP558" s="3"/>
      <c r="AQ558" s="3"/>
      <c r="AR558" s="3"/>
      <c r="AS558" s="3"/>
      <c r="AT558" s="3"/>
      <c r="AU558" s="3"/>
      <c r="AV558" s="3"/>
      <c r="AW558" s="3"/>
      <c r="AX558" s="3"/>
      <c r="AY558" s="3"/>
      <c r="AZ558" s="3"/>
      <c r="BA558" s="3"/>
      <c r="BB558" s="3"/>
      <c r="BC558" s="3"/>
    </row>
    <row r="559" spans="1:55" x14ac:dyDescent="0.25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  <c r="AG559" s="3"/>
      <c r="AH559" s="3"/>
      <c r="AI559" s="3"/>
      <c r="AJ559" s="3"/>
      <c r="AK559" s="3"/>
      <c r="AL559" s="3"/>
      <c r="AM559" s="3"/>
      <c r="AN559" s="3"/>
      <c r="AO559" s="3"/>
      <c r="AP559" s="3"/>
      <c r="AQ559" s="3"/>
      <c r="AR559" s="3"/>
      <c r="AS559" s="3"/>
      <c r="AT559" s="3"/>
      <c r="AU559" s="3"/>
      <c r="AV559" s="3"/>
      <c r="AW559" s="3"/>
      <c r="AX559" s="3"/>
      <c r="AY559" s="3"/>
      <c r="AZ559" s="3"/>
      <c r="BA559" s="3"/>
      <c r="BB559" s="3"/>
      <c r="BC559" s="3"/>
    </row>
    <row r="560" spans="1:55" x14ac:dyDescent="0.25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  <c r="AG560" s="3"/>
      <c r="AH560" s="3"/>
      <c r="AI560" s="3"/>
      <c r="AJ560" s="3"/>
      <c r="AK560" s="3"/>
      <c r="AL560" s="3"/>
      <c r="AM560" s="3"/>
      <c r="AN560" s="3"/>
      <c r="AO560" s="3"/>
      <c r="AP560" s="3"/>
      <c r="AQ560" s="3"/>
      <c r="AR560" s="3"/>
      <c r="AS560" s="3"/>
      <c r="AT560" s="3"/>
      <c r="AU560" s="3"/>
      <c r="AV560" s="3"/>
      <c r="AW560" s="3"/>
      <c r="AX560" s="3"/>
      <c r="AY560" s="3"/>
      <c r="AZ560" s="3"/>
      <c r="BA560" s="3"/>
      <c r="BB560" s="3"/>
      <c r="BC560" s="3"/>
    </row>
    <row r="561" spans="1:55" x14ac:dyDescent="0.25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  <c r="AG561" s="3"/>
      <c r="AH561" s="3"/>
      <c r="AI561" s="3"/>
      <c r="AJ561" s="3"/>
      <c r="AK561" s="3"/>
      <c r="AL561" s="3"/>
      <c r="AM561" s="3"/>
      <c r="AN561" s="3"/>
      <c r="AO561" s="3"/>
      <c r="AP561" s="3"/>
      <c r="AQ561" s="3"/>
      <c r="AR561" s="3"/>
      <c r="AS561" s="3"/>
      <c r="AT561" s="3"/>
      <c r="AU561" s="3"/>
      <c r="AV561" s="3"/>
      <c r="AW561" s="3"/>
      <c r="AX561" s="3"/>
      <c r="AY561" s="3"/>
      <c r="AZ561" s="3"/>
      <c r="BA561" s="3"/>
      <c r="BB561" s="3"/>
      <c r="BC561" s="3"/>
    </row>
    <row r="562" spans="1:55" x14ac:dyDescent="0.25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  <c r="AH562" s="3"/>
      <c r="AI562" s="3"/>
      <c r="AJ562" s="3"/>
      <c r="AK562" s="3"/>
      <c r="AL562" s="3"/>
      <c r="AM562" s="3"/>
      <c r="AN562" s="3"/>
      <c r="AO562" s="3"/>
      <c r="AP562" s="3"/>
      <c r="AQ562" s="3"/>
      <c r="AR562" s="3"/>
      <c r="AS562" s="3"/>
      <c r="AT562" s="3"/>
      <c r="AU562" s="3"/>
      <c r="AV562" s="3"/>
      <c r="AW562" s="3"/>
      <c r="AX562" s="3"/>
      <c r="AY562" s="3"/>
      <c r="AZ562" s="3"/>
      <c r="BA562" s="3"/>
      <c r="BB562" s="3"/>
      <c r="BC562" s="3"/>
    </row>
    <row r="563" spans="1:55" x14ac:dyDescent="0.25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  <c r="AH563" s="3"/>
      <c r="AI563" s="3"/>
      <c r="AJ563" s="3"/>
      <c r="AK563" s="3"/>
      <c r="AL563" s="3"/>
      <c r="AM563" s="3"/>
      <c r="AN563" s="3"/>
      <c r="AO563" s="3"/>
      <c r="AP563" s="3"/>
      <c r="AQ563" s="3"/>
      <c r="AR563" s="3"/>
      <c r="AS563" s="3"/>
      <c r="AT563" s="3"/>
      <c r="AU563" s="3"/>
      <c r="AV563" s="3"/>
      <c r="AW563" s="3"/>
      <c r="AX563" s="3"/>
      <c r="AY563" s="3"/>
      <c r="AZ563" s="3"/>
      <c r="BA563" s="3"/>
      <c r="BB563" s="3"/>
      <c r="BC563" s="3"/>
    </row>
    <row r="564" spans="1:55" x14ac:dyDescent="0.25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3"/>
      <c r="AH564" s="3"/>
      <c r="AI564" s="3"/>
      <c r="AJ564" s="3"/>
      <c r="AK564" s="3"/>
      <c r="AL564" s="3"/>
      <c r="AM564" s="3"/>
      <c r="AN564" s="3"/>
      <c r="AO564" s="3"/>
      <c r="AP564" s="3"/>
      <c r="AQ564" s="3"/>
      <c r="AR564" s="3"/>
      <c r="AS564" s="3"/>
      <c r="AT564" s="3"/>
      <c r="AU564" s="3"/>
      <c r="AV564" s="3"/>
      <c r="AW564" s="3"/>
      <c r="AX564" s="3"/>
      <c r="AY564" s="3"/>
      <c r="AZ564" s="3"/>
      <c r="BA564" s="3"/>
      <c r="BB564" s="3"/>
      <c r="BC564" s="3"/>
    </row>
    <row r="565" spans="1:55" x14ac:dyDescent="0.25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  <c r="AH565" s="3"/>
      <c r="AI565" s="3"/>
      <c r="AJ565" s="3"/>
      <c r="AK565" s="3"/>
      <c r="AL565" s="3"/>
      <c r="AM565" s="3"/>
      <c r="AN565" s="3"/>
      <c r="AO565" s="3"/>
      <c r="AP565" s="3"/>
      <c r="AQ565" s="3"/>
      <c r="AR565" s="3"/>
      <c r="AS565" s="3"/>
      <c r="AT565" s="3"/>
      <c r="AU565" s="3"/>
      <c r="AV565" s="3"/>
      <c r="AW565" s="3"/>
      <c r="AX565" s="3"/>
      <c r="AY565" s="3"/>
      <c r="AZ565" s="3"/>
      <c r="BA565" s="3"/>
      <c r="BB565" s="3"/>
      <c r="BC565" s="3"/>
    </row>
    <row r="566" spans="1:55" x14ac:dyDescent="0.25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  <c r="AG566" s="3"/>
      <c r="AH566" s="3"/>
      <c r="AI566" s="3"/>
      <c r="AJ566" s="3"/>
      <c r="AK566" s="3"/>
      <c r="AL566" s="3"/>
      <c r="AM566" s="3"/>
      <c r="AN566" s="3"/>
      <c r="AO566" s="3"/>
      <c r="AP566" s="3"/>
      <c r="AQ566" s="3"/>
      <c r="AR566" s="3"/>
      <c r="AS566" s="3"/>
      <c r="AT566" s="3"/>
      <c r="AU566" s="3"/>
      <c r="AV566" s="3"/>
      <c r="AW566" s="3"/>
      <c r="AX566" s="3"/>
      <c r="AY566" s="3"/>
      <c r="AZ566" s="3"/>
      <c r="BA566" s="3"/>
      <c r="BB566" s="3"/>
      <c r="BC566" s="3"/>
    </row>
    <row r="567" spans="1:55" x14ac:dyDescent="0.25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  <c r="AH567" s="3"/>
      <c r="AI567" s="3"/>
      <c r="AJ567" s="3"/>
      <c r="AK567" s="3"/>
      <c r="AL567" s="3"/>
      <c r="AM567" s="3"/>
      <c r="AN567" s="3"/>
      <c r="AO567" s="3"/>
      <c r="AP567" s="3"/>
      <c r="AQ567" s="3"/>
      <c r="AR567" s="3"/>
      <c r="AS567" s="3"/>
      <c r="AT567" s="3"/>
      <c r="AU567" s="3"/>
      <c r="AV567" s="3"/>
      <c r="AW567" s="3"/>
      <c r="AX567" s="3"/>
      <c r="AY567" s="3"/>
      <c r="AZ567" s="3"/>
      <c r="BA567" s="3"/>
      <c r="BB567" s="3"/>
      <c r="BC567" s="3"/>
    </row>
    <row r="568" spans="1:55" x14ac:dyDescent="0.25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  <c r="AH568" s="3"/>
      <c r="AI568" s="3"/>
      <c r="AJ568" s="3"/>
      <c r="AK568" s="3"/>
      <c r="AL568" s="3"/>
      <c r="AM568" s="3"/>
      <c r="AN568" s="3"/>
      <c r="AO568" s="3"/>
      <c r="AP568" s="3"/>
      <c r="AQ568" s="3"/>
      <c r="AR568" s="3"/>
      <c r="AS568" s="3"/>
      <c r="AT568" s="3"/>
      <c r="AU568" s="3"/>
      <c r="AV568" s="3"/>
      <c r="AW568" s="3"/>
      <c r="AX568" s="3"/>
      <c r="AY568" s="3"/>
      <c r="AZ568" s="3"/>
      <c r="BA568" s="3"/>
      <c r="BB568" s="3"/>
      <c r="BC568" s="3"/>
    </row>
    <row r="569" spans="1:55" x14ac:dyDescent="0.25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  <c r="AH569" s="3"/>
      <c r="AI569" s="3"/>
      <c r="AJ569" s="3"/>
      <c r="AK569" s="3"/>
      <c r="AL569" s="3"/>
      <c r="AM569" s="3"/>
      <c r="AN569" s="3"/>
      <c r="AO569" s="3"/>
      <c r="AP569" s="3"/>
      <c r="AQ569" s="3"/>
      <c r="AR569" s="3"/>
      <c r="AS569" s="3"/>
      <c r="AT569" s="3"/>
      <c r="AU569" s="3"/>
      <c r="AV569" s="3"/>
      <c r="AW569" s="3"/>
      <c r="AX569" s="3"/>
      <c r="AY569" s="3"/>
      <c r="AZ569" s="3"/>
      <c r="BA569" s="3"/>
      <c r="BB569" s="3"/>
      <c r="BC569" s="3"/>
    </row>
    <row r="570" spans="1:55" x14ac:dyDescent="0.25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  <c r="AG570" s="3"/>
      <c r="AH570" s="3"/>
      <c r="AI570" s="3"/>
      <c r="AJ570" s="3"/>
      <c r="AK570" s="3"/>
      <c r="AL570" s="3"/>
      <c r="AM570" s="3"/>
      <c r="AN570" s="3"/>
      <c r="AO570" s="3"/>
      <c r="AP570" s="3"/>
      <c r="AQ570" s="3"/>
      <c r="AR570" s="3"/>
      <c r="AS570" s="3"/>
      <c r="AT570" s="3"/>
      <c r="AU570" s="3"/>
      <c r="AV570" s="3"/>
      <c r="AW570" s="3"/>
      <c r="AX570" s="3"/>
      <c r="AY570" s="3"/>
      <c r="AZ570" s="3"/>
      <c r="BA570" s="3"/>
      <c r="BB570" s="3"/>
      <c r="BC570" s="3"/>
    </row>
    <row r="571" spans="1:55" x14ac:dyDescent="0.25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  <c r="AH571" s="3"/>
      <c r="AI571" s="3"/>
      <c r="AJ571" s="3"/>
      <c r="AK571" s="3"/>
      <c r="AL571" s="3"/>
      <c r="AM571" s="3"/>
      <c r="AN571" s="3"/>
      <c r="AO571" s="3"/>
      <c r="AP571" s="3"/>
      <c r="AQ571" s="3"/>
      <c r="AR571" s="3"/>
      <c r="AS571" s="3"/>
      <c r="AT571" s="3"/>
      <c r="AU571" s="3"/>
      <c r="AV571" s="3"/>
      <c r="AW571" s="3"/>
      <c r="AX571" s="3"/>
      <c r="AY571" s="3"/>
      <c r="AZ571" s="3"/>
      <c r="BA571" s="3"/>
      <c r="BB571" s="3"/>
      <c r="BC571" s="3"/>
    </row>
    <row r="572" spans="1:55" x14ac:dyDescent="0.25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  <c r="AH572" s="3"/>
      <c r="AI572" s="3"/>
      <c r="AJ572" s="3"/>
      <c r="AK572" s="3"/>
      <c r="AL572" s="3"/>
      <c r="AM572" s="3"/>
      <c r="AN572" s="3"/>
      <c r="AO572" s="3"/>
      <c r="AP572" s="3"/>
      <c r="AQ572" s="3"/>
      <c r="AR572" s="3"/>
      <c r="AS572" s="3"/>
      <c r="AT572" s="3"/>
      <c r="AU572" s="3"/>
      <c r="AV572" s="3"/>
      <c r="AW572" s="3"/>
      <c r="AX572" s="3"/>
      <c r="AY572" s="3"/>
      <c r="AZ572" s="3"/>
      <c r="BA572" s="3"/>
      <c r="BB572" s="3"/>
      <c r="BC572" s="3"/>
    </row>
    <row r="573" spans="1:55" x14ac:dyDescent="0.25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  <c r="AH573" s="3"/>
      <c r="AI573" s="3"/>
      <c r="AJ573" s="3"/>
      <c r="AK573" s="3"/>
      <c r="AL573" s="3"/>
      <c r="AM573" s="3"/>
      <c r="AN573" s="3"/>
      <c r="AO573" s="3"/>
      <c r="AP573" s="3"/>
      <c r="AQ573" s="3"/>
      <c r="AR573" s="3"/>
      <c r="AS573" s="3"/>
      <c r="AT573" s="3"/>
      <c r="AU573" s="3"/>
      <c r="AV573" s="3"/>
      <c r="AW573" s="3"/>
      <c r="AX573" s="3"/>
      <c r="AY573" s="3"/>
      <c r="AZ573" s="3"/>
      <c r="BA573" s="3"/>
      <c r="BB573" s="3"/>
      <c r="BC573" s="3"/>
    </row>
    <row r="574" spans="1:55" x14ac:dyDescent="0.25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3"/>
      <c r="AH574" s="3"/>
      <c r="AI574" s="3"/>
      <c r="AJ574" s="3"/>
      <c r="AK574" s="3"/>
      <c r="AL574" s="3"/>
      <c r="AM574" s="3"/>
      <c r="AN574" s="3"/>
      <c r="AO574" s="3"/>
      <c r="AP574" s="3"/>
      <c r="AQ574" s="3"/>
      <c r="AR574" s="3"/>
      <c r="AS574" s="3"/>
      <c r="AT574" s="3"/>
      <c r="AU574" s="3"/>
      <c r="AV574" s="3"/>
      <c r="AW574" s="3"/>
      <c r="AX574" s="3"/>
      <c r="AY574" s="3"/>
      <c r="AZ574" s="3"/>
      <c r="BA574" s="3"/>
      <c r="BB574" s="3"/>
      <c r="BC574" s="3"/>
    </row>
    <row r="575" spans="1:55" x14ac:dyDescent="0.25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  <c r="AG575" s="3"/>
      <c r="AH575" s="3"/>
      <c r="AI575" s="3"/>
      <c r="AJ575" s="3"/>
      <c r="AK575" s="3"/>
      <c r="AL575" s="3"/>
      <c r="AM575" s="3"/>
      <c r="AN575" s="3"/>
      <c r="AO575" s="3"/>
      <c r="AP575" s="3"/>
      <c r="AQ575" s="3"/>
      <c r="AR575" s="3"/>
      <c r="AS575" s="3"/>
      <c r="AT575" s="3"/>
      <c r="AU575" s="3"/>
      <c r="AV575" s="3"/>
      <c r="AW575" s="3"/>
      <c r="AX575" s="3"/>
      <c r="AY575" s="3"/>
      <c r="AZ575" s="3"/>
      <c r="BA575" s="3"/>
      <c r="BB575" s="3"/>
      <c r="BC575" s="3"/>
    </row>
    <row r="576" spans="1:55" x14ac:dyDescent="0.25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  <c r="AG576" s="3"/>
      <c r="AH576" s="3"/>
      <c r="AI576" s="3"/>
      <c r="AJ576" s="3"/>
      <c r="AK576" s="3"/>
      <c r="AL576" s="3"/>
      <c r="AM576" s="3"/>
      <c r="AN576" s="3"/>
      <c r="AO576" s="3"/>
      <c r="AP576" s="3"/>
      <c r="AQ576" s="3"/>
      <c r="AR576" s="3"/>
      <c r="AS576" s="3"/>
      <c r="AT576" s="3"/>
      <c r="AU576" s="3"/>
      <c r="AV576" s="3"/>
      <c r="AW576" s="3"/>
      <c r="AX576" s="3"/>
      <c r="AY576" s="3"/>
      <c r="AZ576" s="3"/>
      <c r="BA576" s="3"/>
      <c r="BB576" s="3"/>
      <c r="BC576" s="3"/>
    </row>
    <row r="577" spans="1:55" x14ac:dyDescent="0.25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  <c r="AG577" s="3"/>
      <c r="AH577" s="3"/>
      <c r="AI577" s="3"/>
      <c r="AJ577" s="3"/>
      <c r="AK577" s="3"/>
      <c r="AL577" s="3"/>
      <c r="AM577" s="3"/>
      <c r="AN577" s="3"/>
      <c r="AO577" s="3"/>
      <c r="AP577" s="3"/>
      <c r="AQ577" s="3"/>
      <c r="AR577" s="3"/>
      <c r="AS577" s="3"/>
      <c r="AT577" s="3"/>
      <c r="AU577" s="3"/>
      <c r="AV577" s="3"/>
      <c r="AW577" s="3"/>
      <c r="AX577" s="3"/>
      <c r="AY577" s="3"/>
      <c r="AZ577" s="3"/>
      <c r="BA577" s="3"/>
      <c r="BB577" s="3"/>
      <c r="BC577" s="3"/>
    </row>
    <row r="578" spans="1:55" x14ac:dyDescent="0.25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  <c r="AH578" s="3"/>
      <c r="AI578" s="3"/>
      <c r="AJ578" s="3"/>
      <c r="AK578" s="3"/>
      <c r="AL578" s="3"/>
      <c r="AM578" s="3"/>
      <c r="AN578" s="3"/>
      <c r="AO578" s="3"/>
      <c r="AP578" s="3"/>
      <c r="AQ578" s="3"/>
      <c r="AR578" s="3"/>
      <c r="AS578" s="3"/>
      <c r="AT578" s="3"/>
      <c r="AU578" s="3"/>
      <c r="AV578" s="3"/>
      <c r="AW578" s="3"/>
      <c r="AX578" s="3"/>
      <c r="AY578" s="3"/>
      <c r="AZ578" s="3"/>
      <c r="BA578" s="3"/>
      <c r="BB578" s="3"/>
      <c r="BC578" s="3"/>
    </row>
    <row r="579" spans="1:55" x14ac:dyDescent="0.25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  <c r="AH579" s="3"/>
      <c r="AI579" s="3"/>
      <c r="AJ579" s="3"/>
      <c r="AK579" s="3"/>
      <c r="AL579" s="3"/>
      <c r="AM579" s="3"/>
      <c r="AN579" s="3"/>
      <c r="AO579" s="3"/>
      <c r="AP579" s="3"/>
      <c r="AQ579" s="3"/>
      <c r="AR579" s="3"/>
      <c r="AS579" s="3"/>
      <c r="AT579" s="3"/>
      <c r="AU579" s="3"/>
      <c r="AV579" s="3"/>
      <c r="AW579" s="3"/>
      <c r="AX579" s="3"/>
      <c r="AY579" s="3"/>
      <c r="AZ579" s="3"/>
      <c r="BA579" s="3"/>
      <c r="BB579" s="3"/>
      <c r="BC579" s="3"/>
    </row>
    <row r="580" spans="1:55" x14ac:dyDescent="0.25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  <c r="AH580" s="3"/>
      <c r="AI580" s="3"/>
      <c r="AJ580" s="3"/>
      <c r="AK580" s="3"/>
      <c r="AL580" s="3"/>
      <c r="AM580" s="3"/>
      <c r="AN580" s="3"/>
      <c r="AO580" s="3"/>
      <c r="AP580" s="3"/>
      <c r="AQ580" s="3"/>
      <c r="AR580" s="3"/>
      <c r="AS580" s="3"/>
      <c r="AT580" s="3"/>
      <c r="AU580" s="3"/>
      <c r="AV580" s="3"/>
      <c r="AW580" s="3"/>
      <c r="AX580" s="3"/>
      <c r="AY580" s="3"/>
      <c r="AZ580" s="3"/>
      <c r="BA580" s="3"/>
      <c r="BB580" s="3"/>
      <c r="BC580" s="3"/>
    </row>
    <row r="581" spans="1:55" x14ac:dyDescent="0.25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  <c r="AH581" s="3"/>
      <c r="AI581" s="3"/>
      <c r="AJ581" s="3"/>
      <c r="AK581" s="3"/>
      <c r="AL581" s="3"/>
      <c r="AM581" s="3"/>
      <c r="AN581" s="3"/>
      <c r="AO581" s="3"/>
      <c r="AP581" s="3"/>
      <c r="AQ581" s="3"/>
      <c r="AR581" s="3"/>
      <c r="AS581" s="3"/>
      <c r="AT581" s="3"/>
      <c r="AU581" s="3"/>
      <c r="AV581" s="3"/>
      <c r="AW581" s="3"/>
      <c r="AX581" s="3"/>
      <c r="AY581" s="3"/>
      <c r="AZ581" s="3"/>
      <c r="BA581" s="3"/>
      <c r="BB581" s="3"/>
      <c r="BC581" s="3"/>
    </row>
    <row r="582" spans="1:55" x14ac:dyDescent="0.25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  <c r="AG582" s="3"/>
      <c r="AH582" s="3"/>
      <c r="AI582" s="3"/>
      <c r="AJ582" s="3"/>
      <c r="AK582" s="3"/>
      <c r="AL582" s="3"/>
      <c r="AM582" s="3"/>
      <c r="AN582" s="3"/>
      <c r="AO582" s="3"/>
      <c r="AP582" s="3"/>
      <c r="AQ582" s="3"/>
      <c r="AR582" s="3"/>
      <c r="AS582" s="3"/>
      <c r="AT582" s="3"/>
      <c r="AU582" s="3"/>
      <c r="AV582" s="3"/>
      <c r="AW582" s="3"/>
      <c r="AX582" s="3"/>
      <c r="AY582" s="3"/>
      <c r="AZ582" s="3"/>
      <c r="BA582" s="3"/>
      <c r="BB582" s="3"/>
      <c r="BC582" s="3"/>
    </row>
    <row r="583" spans="1:55" x14ac:dyDescent="0.25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  <c r="AG583" s="3"/>
      <c r="AH583" s="3"/>
      <c r="AI583" s="3"/>
      <c r="AJ583" s="3"/>
      <c r="AK583" s="3"/>
      <c r="AL583" s="3"/>
      <c r="AM583" s="3"/>
      <c r="AN583" s="3"/>
      <c r="AO583" s="3"/>
      <c r="AP583" s="3"/>
      <c r="AQ583" s="3"/>
      <c r="AR583" s="3"/>
      <c r="AS583" s="3"/>
      <c r="AT583" s="3"/>
      <c r="AU583" s="3"/>
      <c r="AV583" s="3"/>
      <c r="AW583" s="3"/>
      <c r="AX583" s="3"/>
      <c r="AY583" s="3"/>
      <c r="AZ583" s="3"/>
      <c r="BA583" s="3"/>
      <c r="BB583" s="3"/>
      <c r="BC583" s="3"/>
    </row>
    <row r="584" spans="1:55" x14ac:dyDescent="0.25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  <c r="AG584" s="3"/>
      <c r="AH584" s="3"/>
      <c r="AI584" s="3"/>
      <c r="AJ584" s="3"/>
      <c r="AK584" s="3"/>
      <c r="AL584" s="3"/>
      <c r="AM584" s="3"/>
      <c r="AN584" s="3"/>
      <c r="AO584" s="3"/>
      <c r="AP584" s="3"/>
      <c r="AQ584" s="3"/>
      <c r="AR584" s="3"/>
      <c r="AS584" s="3"/>
      <c r="AT584" s="3"/>
      <c r="AU584" s="3"/>
      <c r="AV584" s="3"/>
      <c r="AW584" s="3"/>
      <c r="AX584" s="3"/>
      <c r="AY584" s="3"/>
      <c r="AZ584" s="3"/>
      <c r="BA584" s="3"/>
      <c r="BB584" s="3"/>
      <c r="BC584" s="3"/>
    </row>
    <row r="585" spans="1:55" x14ac:dyDescent="0.25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  <c r="AH585" s="3"/>
      <c r="AI585" s="3"/>
      <c r="AJ585" s="3"/>
      <c r="AK585" s="3"/>
      <c r="AL585" s="3"/>
      <c r="AM585" s="3"/>
      <c r="AN585" s="3"/>
      <c r="AO585" s="3"/>
      <c r="AP585" s="3"/>
      <c r="AQ585" s="3"/>
      <c r="AR585" s="3"/>
      <c r="AS585" s="3"/>
      <c r="AT585" s="3"/>
      <c r="AU585" s="3"/>
      <c r="AV585" s="3"/>
      <c r="AW585" s="3"/>
      <c r="AX585" s="3"/>
      <c r="AY585" s="3"/>
      <c r="AZ585" s="3"/>
      <c r="BA585" s="3"/>
      <c r="BB585" s="3"/>
      <c r="BC585" s="3"/>
    </row>
    <row r="586" spans="1:55" x14ac:dyDescent="0.25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  <c r="AH586" s="3"/>
      <c r="AI586" s="3"/>
      <c r="AJ586" s="3"/>
      <c r="AK586" s="3"/>
      <c r="AL586" s="3"/>
      <c r="AM586" s="3"/>
      <c r="AN586" s="3"/>
      <c r="AO586" s="3"/>
      <c r="AP586" s="3"/>
      <c r="AQ586" s="3"/>
      <c r="AR586" s="3"/>
      <c r="AS586" s="3"/>
      <c r="AT586" s="3"/>
      <c r="AU586" s="3"/>
      <c r="AV586" s="3"/>
      <c r="AW586" s="3"/>
      <c r="AX586" s="3"/>
      <c r="AY586" s="3"/>
      <c r="AZ586" s="3"/>
      <c r="BA586" s="3"/>
      <c r="BB586" s="3"/>
      <c r="BC586" s="3"/>
    </row>
    <row r="587" spans="1:55" x14ac:dyDescent="0.25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  <c r="AH587" s="3"/>
      <c r="AI587" s="3"/>
      <c r="AJ587" s="3"/>
      <c r="AK587" s="3"/>
      <c r="AL587" s="3"/>
      <c r="AM587" s="3"/>
      <c r="AN587" s="3"/>
      <c r="AO587" s="3"/>
      <c r="AP587" s="3"/>
      <c r="AQ587" s="3"/>
      <c r="AR587" s="3"/>
      <c r="AS587" s="3"/>
      <c r="AT587" s="3"/>
      <c r="AU587" s="3"/>
      <c r="AV587" s="3"/>
      <c r="AW587" s="3"/>
      <c r="AX587" s="3"/>
      <c r="AY587" s="3"/>
      <c r="AZ587" s="3"/>
      <c r="BA587" s="3"/>
      <c r="BB587" s="3"/>
      <c r="BC587" s="3"/>
    </row>
    <row r="588" spans="1:55" x14ac:dyDescent="0.25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  <c r="AG588" s="3"/>
      <c r="AH588" s="3"/>
      <c r="AI588" s="3"/>
      <c r="AJ588" s="3"/>
      <c r="AK588" s="3"/>
      <c r="AL588" s="3"/>
      <c r="AM588" s="3"/>
      <c r="AN588" s="3"/>
      <c r="AO588" s="3"/>
      <c r="AP588" s="3"/>
      <c r="AQ588" s="3"/>
      <c r="AR588" s="3"/>
      <c r="AS588" s="3"/>
      <c r="AT588" s="3"/>
      <c r="AU588" s="3"/>
      <c r="AV588" s="3"/>
      <c r="AW588" s="3"/>
      <c r="AX588" s="3"/>
      <c r="AY588" s="3"/>
      <c r="AZ588" s="3"/>
      <c r="BA588" s="3"/>
      <c r="BB588" s="3"/>
      <c r="BC588" s="3"/>
    </row>
    <row r="589" spans="1:55" x14ac:dyDescent="0.25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  <c r="AG589" s="3"/>
      <c r="AH589" s="3"/>
      <c r="AI589" s="3"/>
      <c r="AJ589" s="3"/>
      <c r="AK589" s="3"/>
      <c r="AL589" s="3"/>
      <c r="AM589" s="3"/>
      <c r="AN589" s="3"/>
      <c r="AO589" s="3"/>
      <c r="AP589" s="3"/>
      <c r="AQ589" s="3"/>
      <c r="AR589" s="3"/>
      <c r="AS589" s="3"/>
      <c r="AT589" s="3"/>
      <c r="AU589" s="3"/>
      <c r="AV589" s="3"/>
      <c r="AW589" s="3"/>
      <c r="AX589" s="3"/>
      <c r="AY589" s="3"/>
      <c r="AZ589" s="3"/>
      <c r="BA589" s="3"/>
      <c r="BB589" s="3"/>
      <c r="BC589" s="3"/>
    </row>
    <row r="590" spans="1:55" x14ac:dyDescent="0.25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  <c r="AG590" s="3"/>
      <c r="AH590" s="3"/>
      <c r="AI590" s="3"/>
      <c r="AJ590" s="3"/>
      <c r="AK590" s="3"/>
      <c r="AL590" s="3"/>
      <c r="AM590" s="3"/>
      <c r="AN590" s="3"/>
      <c r="AO590" s="3"/>
      <c r="AP590" s="3"/>
      <c r="AQ590" s="3"/>
      <c r="AR590" s="3"/>
      <c r="AS590" s="3"/>
      <c r="AT590" s="3"/>
      <c r="AU590" s="3"/>
      <c r="AV590" s="3"/>
      <c r="AW590" s="3"/>
      <c r="AX590" s="3"/>
      <c r="AY590" s="3"/>
      <c r="AZ590" s="3"/>
      <c r="BA590" s="3"/>
      <c r="BB590" s="3"/>
      <c r="BC590" s="3"/>
    </row>
    <row r="591" spans="1:55" x14ac:dyDescent="0.25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  <c r="AH591" s="3"/>
      <c r="AI591" s="3"/>
      <c r="AJ591" s="3"/>
      <c r="AK591" s="3"/>
      <c r="AL591" s="3"/>
      <c r="AM591" s="3"/>
      <c r="AN591" s="3"/>
      <c r="AO591" s="3"/>
      <c r="AP591" s="3"/>
      <c r="AQ591" s="3"/>
      <c r="AR591" s="3"/>
      <c r="AS591" s="3"/>
      <c r="AT591" s="3"/>
      <c r="AU591" s="3"/>
      <c r="AV591" s="3"/>
      <c r="AW591" s="3"/>
      <c r="AX591" s="3"/>
      <c r="AY591" s="3"/>
      <c r="AZ591" s="3"/>
      <c r="BA591" s="3"/>
      <c r="BB591" s="3"/>
      <c r="BC591" s="3"/>
    </row>
    <row r="592" spans="1:55" x14ac:dyDescent="0.25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  <c r="AH592" s="3"/>
      <c r="AI592" s="3"/>
      <c r="AJ592" s="3"/>
      <c r="AK592" s="3"/>
      <c r="AL592" s="3"/>
      <c r="AM592" s="3"/>
      <c r="AN592" s="3"/>
      <c r="AO592" s="3"/>
      <c r="AP592" s="3"/>
      <c r="AQ592" s="3"/>
      <c r="AR592" s="3"/>
      <c r="AS592" s="3"/>
      <c r="AT592" s="3"/>
      <c r="AU592" s="3"/>
      <c r="AV592" s="3"/>
      <c r="AW592" s="3"/>
      <c r="AX592" s="3"/>
      <c r="AY592" s="3"/>
      <c r="AZ592" s="3"/>
      <c r="BA592" s="3"/>
      <c r="BB592" s="3"/>
      <c r="BC592" s="3"/>
    </row>
    <row r="593" spans="1:55" x14ac:dyDescent="0.25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  <c r="AH593" s="3"/>
      <c r="AI593" s="3"/>
      <c r="AJ593" s="3"/>
      <c r="AK593" s="3"/>
      <c r="AL593" s="3"/>
      <c r="AM593" s="3"/>
      <c r="AN593" s="3"/>
      <c r="AO593" s="3"/>
      <c r="AP593" s="3"/>
      <c r="AQ593" s="3"/>
      <c r="AR593" s="3"/>
      <c r="AS593" s="3"/>
      <c r="AT593" s="3"/>
      <c r="AU593" s="3"/>
      <c r="AV593" s="3"/>
      <c r="AW593" s="3"/>
      <c r="AX593" s="3"/>
      <c r="AY593" s="3"/>
      <c r="AZ593" s="3"/>
      <c r="BA593" s="3"/>
      <c r="BB593" s="3"/>
      <c r="BC593" s="3"/>
    </row>
    <row r="594" spans="1:55" x14ac:dyDescent="0.25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  <c r="AG594" s="3"/>
      <c r="AH594" s="3"/>
      <c r="AI594" s="3"/>
      <c r="AJ594" s="3"/>
      <c r="AK594" s="3"/>
      <c r="AL594" s="3"/>
      <c r="AM594" s="3"/>
      <c r="AN594" s="3"/>
      <c r="AO594" s="3"/>
      <c r="AP594" s="3"/>
      <c r="AQ594" s="3"/>
      <c r="AR594" s="3"/>
      <c r="AS594" s="3"/>
      <c r="AT594" s="3"/>
      <c r="AU594" s="3"/>
      <c r="AV594" s="3"/>
      <c r="AW594" s="3"/>
      <c r="AX594" s="3"/>
      <c r="AY594" s="3"/>
      <c r="AZ594" s="3"/>
      <c r="BA594" s="3"/>
      <c r="BB594" s="3"/>
      <c r="BC594" s="3"/>
    </row>
    <row r="595" spans="1:55" x14ac:dyDescent="0.25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  <c r="AG595" s="3"/>
      <c r="AH595" s="3"/>
      <c r="AI595" s="3"/>
      <c r="AJ595" s="3"/>
      <c r="AK595" s="3"/>
      <c r="AL595" s="3"/>
      <c r="AM595" s="3"/>
      <c r="AN595" s="3"/>
      <c r="AO595" s="3"/>
      <c r="AP595" s="3"/>
      <c r="AQ595" s="3"/>
      <c r="AR595" s="3"/>
      <c r="AS595" s="3"/>
      <c r="AT595" s="3"/>
      <c r="AU595" s="3"/>
      <c r="AV595" s="3"/>
      <c r="AW595" s="3"/>
      <c r="AX595" s="3"/>
      <c r="AY595" s="3"/>
      <c r="AZ595" s="3"/>
      <c r="BA595" s="3"/>
      <c r="BB595" s="3"/>
      <c r="BC595" s="3"/>
    </row>
    <row r="596" spans="1:55" x14ac:dyDescent="0.25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  <c r="AG596" s="3"/>
      <c r="AH596" s="3"/>
      <c r="AI596" s="3"/>
      <c r="AJ596" s="3"/>
      <c r="AK596" s="3"/>
      <c r="AL596" s="3"/>
      <c r="AM596" s="3"/>
      <c r="AN596" s="3"/>
      <c r="AO596" s="3"/>
      <c r="AP596" s="3"/>
      <c r="AQ596" s="3"/>
      <c r="AR596" s="3"/>
      <c r="AS596" s="3"/>
      <c r="AT596" s="3"/>
      <c r="AU596" s="3"/>
      <c r="AV596" s="3"/>
      <c r="AW596" s="3"/>
      <c r="AX596" s="3"/>
      <c r="AY596" s="3"/>
      <c r="AZ596" s="3"/>
      <c r="BA596" s="3"/>
      <c r="BB596" s="3"/>
      <c r="BC596" s="3"/>
    </row>
    <row r="597" spans="1:55" x14ac:dyDescent="0.25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  <c r="AG597" s="3"/>
      <c r="AH597" s="3"/>
      <c r="AI597" s="3"/>
      <c r="AJ597" s="3"/>
      <c r="AK597" s="3"/>
      <c r="AL597" s="3"/>
      <c r="AM597" s="3"/>
      <c r="AN597" s="3"/>
      <c r="AO597" s="3"/>
      <c r="AP597" s="3"/>
      <c r="AQ597" s="3"/>
      <c r="AR597" s="3"/>
      <c r="AS597" s="3"/>
      <c r="AT597" s="3"/>
      <c r="AU597" s="3"/>
      <c r="AV597" s="3"/>
      <c r="AW597" s="3"/>
      <c r="AX597" s="3"/>
      <c r="AY597" s="3"/>
      <c r="AZ597" s="3"/>
      <c r="BA597" s="3"/>
      <c r="BB597" s="3"/>
      <c r="BC597" s="3"/>
    </row>
    <row r="598" spans="1:55" x14ac:dyDescent="0.25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  <c r="AG598" s="3"/>
      <c r="AH598" s="3"/>
      <c r="AI598" s="3"/>
      <c r="AJ598" s="3"/>
      <c r="AK598" s="3"/>
      <c r="AL598" s="3"/>
      <c r="AM598" s="3"/>
      <c r="AN598" s="3"/>
      <c r="AO598" s="3"/>
      <c r="AP598" s="3"/>
      <c r="AQ598" s="3"/>
      <c r="AR598" s="3"/>
      <c r="AS598" s="3"/>
      <c r="AT598" s="3"/>
      <c r="AU598" s="3"/>
      <c r="AV598" s="3"/>
      <c r="AW598" s="3"/>
      <c r="AX598" s="3"/>
      <c r="AY598" s="3"/>
      <c r="AZ598" s="3"/>
      <c r="BA598" s="3"/>
      <c r="BB598" s="3"/>
      <c r="BC598" s="3"/>
    </row>
    <row r="599" spans="1:55" x14ac:dyDescent="0.25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  <c r="AG599" s="3"/>
      <c r="AH599" s="3"/>
      <c r="AI599" s="3"/>
      <c r="AJ599" s="3"/>
      <c r="AK599" s="3"/>
      <c r="AL599" s="3"/>
      <c r="AM599" s="3"/>
      <c r="AN599" s="3"/>
      <c r="AO599" s="3"/>
      <c r="AP599" s="3"/>
      <c r="AQ599" s="3"/>
      <c r="AR599" s="3"/>
      <c r="AS599" s="3"/>
      <c r="AT599" s="3"/>
      <c r="AU599" s="3"/>
      <c r="AV599" s="3"/>
      <c r="AW599" s="3"/>
      <c r="AX599" s="3"/>
      <c r="AY599" s="3"/>
      <c r="AZ599" s="3"/>
      <c r="BA599" s="3"/>
      <c r="BB599" s="3"/>
      <c r="BC599" s="3"/>
    </row>
    <row r="600" spans="1:55" x14ac:dyDescent="0.25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  <c r="AG600" s="3"/>
      <c r="AH600" s="3"/>
      <c r="AI600" s="3"/>
      <c r="AJ600" s="3"/>
      <c r="AK600" s="3"/>
      <c r="AL600" s="3"/>
      <c r="AM600" s="3"/>
      <c r="AN600" s="3"/>
      <c r="AO600" s="3"/>
      <c r="AP600" s="3"/>
      <c r="AQ600" s="3"/>
      <c r="AR600" s="3"/>
      <c r="AS600" s="3"/>
      <c r="AT600" s="3"/>
      <c r="AU600" s="3"/>
      <c r="AV600" s="3"/>
      <c r="AW600" s="3"/>
      <c r="AX600" s="3"/>
      <c r="AY600" s="3"/>
      <c r="AZ600" s="3"/>
      <c r="BA600" s="3"/>
      <c r="BB600" s="3"/>
      <c r="BC600" s="3"/>
    </row>
    <row r="601" spans="1:55" x14ac:dyDescent="0.25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  <c r="AG601" s="3"/>
      <c r="AH601" s="3"/>
      <c r="AI601" s="3"/>
      <c r="AJ601" s="3"/>
      <c r="AK601" s="3"/>
      <c r="AL601" s="3"/>
      <c r="AM601" s="3"/>
      <c r="AN601" s="3"/>
      <c r="AO601" s="3"/>
      <c r="AP601" s="3"/>
      <c r="AQ601" s="3"/>
      <c r="AR601" s="3"/>
      <c r="AS601" s="3"/>
      <c r="AT601" s="3"/>
      <c r="AU601" s="3"/>
      <c r="AV601" s="3"/>
      <c r="AW601" s="3"/>
      <c r="AX601" s="3"/>
      <c r="AY601" s="3"/>
      <c r="AZ601" s="3"/>
      <c r="BA601" s="3"/>
      <c r="BB601" s="3"/>
      <c r="BC601" s="3"/>
    </row>
    <row r="602" spans="1:55" x14ac:dyDescent="0.25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  <c r="AF602" s="3"/>
      <c r="AG602" s="3"/>
      <c r="AH602" s="3"/>
      <c r="AI602" s="3"/>
      <c r="AJ602" s="3"/>
      <c r="AK602" s="3"/>
      <c r="AL602" s="3"/>
      <c r="AM602" s="3"/>
      <c r="AN602" s="3"/>
      <c r="AO602" s="3"/>
      <c r="AP602" s="3"/>
      <c r="AQ602" s="3"/>
      <c r="AR602" s="3"/>
      <c r="AS602" s="3"/>
      <c r="AT602" s="3"/>
      <c r="AU602" s="3"/>
      <c r="AV602" s="3"/>
      <c r="AW602" s="3"/>
      <c r="AX602" s="3"/>
      <c r="AY602" s="3"/>
      <c r="AZ602" s="3"/>
      <c r="BA602" s="3"/>
      <c r="BB602" s="3"/>
      <c r="BC602" s="3"/>
    </row>
    <row r="603" spans="1:55" x14ac:dyDescent="0.25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  <c r="AF603" s="3"/>
      <c r="AG603" s="3"/>
      <c r="AH603" s="3"/>
      <c r="AI603" s="3"/>
      <c r="AJ603" s="3"/>
      <c r="AK603" s="3"/>
      <c r="AL603" s="3"/>
      <c r="AM603" s="3"/>
      <c r="AN603" s="3"/>
      <c r="AO603" s="3"/>
      <c r="AP603" s="3"/>
      <c r="AQ603" s="3"/>
      <c r="AR603" s="3"/>
      <c r="AS603" s="3"/>
      <c r="AT603" s="3"/>
      <c r="AU603" s="3"/>
      <c r="AV603" s="3"/>
      <c r="AW603" s="3"/>
      <c r="AX603" s="3"/>
      <c r="AY603" s="3"/>
      <c r="AZ603" s="3"/>
      <c r="BA603" s="3"/>
      <c r="BB603" s="3"/>
      <c r="BC603" s="3"/>
    </row>
    <row r="604" spans="1:55" x14ac:dyDescent="0.25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  <c r="AG604" s="3"/>
      <c r="AH604" s="3"/>
      <c r="AI604" s="3"/>
      <c r="AJ604" s="3"/>
      <c r="AK604" s="3"/>
      <c r="AL604" s="3"/>
      <c r="AM604" s="3"/>
      <c r="AN604" s="3"/>
      <c r="AO604" s="3"/>
      <c r="AP604" s="3"/>
      <c r="AQ604" s="3"/>
      <c r="AR604" s="3"/>
      <c r="AS604" s="3"/>
      <c r="AT604" s="3"/>
      <c r="AU604" s="3"/>
      <c r="AV604" s="3"/>
      <c r="AW604" s="3"/>
      <c r="AX604" s="3"/>
      <c r="AY604" s="3"/>
      <c r="AZ604" s="3"/>
      <c r="BA604" s="3"/>
      <c r="BB604" s="3"/>
      <c r="BC604" s="3"/>
    </row>
    <row r="605" spans="1:55" x14ac:dyDescent="0.25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  <c r="AG605" s="3"/>
      <c r="AH605" s="3"/>
      <c r="AI605" s="3"/>
      <c r="AJ605" s="3"/>
      <c r="AK605" s="3"/>
      <c r="AL605" s="3"/>
      <c r="AM605" s="3"/>
      <c r="AN605" s="3"/>
      <c r="AO605" s="3"/>
      <c r="AP605" s="3"/>
      <c r="AQ605" s="3"/>
      <c r="AR605" s="3"/>
      <c r="AS605" s="3"/>
      <c r="AT605" s="3"/>
      <c r="AU605" s="3"/>
      <c r="AV605" s="3"/>
      <c r="AW605" s="3"/>
      <c r="AX605" s="3"/>
      <c r="AY605" s="3"/>
      <c r="AZ605" s="3"/>
      <c r="BA605" s="3"/>
      <c r="BB605" s="3"/>
      <c r="BC605" s="3"/>
    </row>
    <row r="606" spans="1:55" x14ac:dyDescent="0.25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  <c r="AG606" s="3"/>
      <c r="AH606" s="3"/>
      <c r="AI606" s="3"/>
      <c r="AJ606" s="3"/>
      <c r="AK606" s="3"/>
      <c r="AL606" s="3"/>
      <c r="AM606" s="3"/>
      <c r="AN606" s="3"/>
      <c r="AO606" s="3"/>
      <c r="AP606" s="3"/>
      <c r="AQ606" s="3"/>
      <c r="AR606" s="3"/>
      <c r="AS606" s="3"/>
      <c r="AT606" s="3"/>
      <c r="AU606" s="3"/>
      <c r="AV606" s="3"/>
      <c r="AW606" s="3"/>
      <c r="AX606" s="3"/>
      <c r="AY606" s="3"/>
      <c r="AZ606" s="3"/>
      <c r="BA606" s="3"/>
      <c r="BB606" s="3"/>
      <c r="BC606" s="3"/>
    </row>
    <row r="607" spans="1:55" x14ac:dyDescent="0.25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  <c r="AG607" s="3"/>
      <c r="AH607" s="3"/>
      <c r="AI607" s="3"/>
      <c r="AJ607" s="3"/>
      <c r="AK607" s="3"/>
      <c r="AL607" s="3"/>
      <c r="AM607" s="3"/>
      <c r="AN607" s="3"/>
      <c r="AO607" s="3"/>
      <c r="AP607" s="3"/>
      <c r="AQ607" s="3"/>
      <c r="AR607" s="3"/>
      <c r="AS607" s="3"/>
      <c r="AT607" s="3"/>
      <c r="AU607" s="3"/>
      <c r="AV607" s="3"/>
      <c r="AW607" s="3"/>
      <c r="AX607" s="3"/>
      <c r="AY607" s="3"/>
      <c r="AZ607" s="3"/>
      <c r="BA607" s="3"/>
      <c r="BB607" s="3"/>
      <c r="BC607" s="3"/>
    </row>
    <row r="608" spans="1:55" x14ac:dyDescent="0.25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  <c r="AG608" s="3"/>
      <c r="AH608" s="3"/>
      <c r="AI608" s="3"/>
      <c r="AJ608" s="3"/>
      <c r="AK608" s="3"/>
      <c r="AL608" s="3"/>
      <c r="AM608" s="3"/>
      <c r="AN608" s="3"/>
      <c r="AO608" s="3"/>
      <c r="AP608" s="3"/>
      <c r="AQ608" s="3"/>
      <c r="AR608" s="3"/>
      <c r="AS608" s="3"/>
      <c r="AT608" s="3"/>
      <c r="AU608" s="3"/>
      <c r="AV608" s="3"/>
      <c r="AW608" s="3"/>
      <c r="AX608" s="3"/>
      <c r="AY608" s="3"/>
      <c r="AZ608" s="3"/>
      <c r="BA608" s="3"/>
      <c r="BB608" s="3"/>
      <c r="BC608" s="3"/>
    </row>
    <row r="609" spans="1:55" x14ac:dyDescent="0.25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  <c r="AG609" s="3"/>
      <c r="AH609" s="3"/>
      <c r="AI609" s="3"/>
      <c r="AJ609" s="3"/>
      <c r="AK609" s="3"/>
      <c r="AL609" s="3"/>
      <c r="AM609" s="3"/>
      <c r="AN609" s="3"/>
      <c r="AO609" s="3"/>
      <c r="AP609" s="3"/>
      <c r="AQ609" s="3"/>
      <c r="AR609" s="3"/>
      <c r="AS609" s="3"/>
      <c r="AT609" s="3"/>
      <c r="AU609" s="3"/>
      <c r="AV609" s="3"/>
      <c r="AW609" s="3"/>
      <c r="AX609" s="3"/>
      <c r="AY609" s="3"/>
      <c r="AZ609" s="3"/>
      <c r="BA609" s="3"/>
      <c r="BB609" s="3"/>
      <c r="BC609" s="3"/>
    </row>
    <row r="610" spans="1:55" x14ac:dyDescent="0.25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  <c r="AH610" s="3"/>
      <c r="AI610" s="3"/>
      <c r="AJ610" s="3"/>
      <c r="AK610" s="3"/>
      <c r="AL610" s="3"/>
      <c r="AM610" s="3"/>
      <c r="AN610" s="3"/>
      <c r="AO610" s="3"/>
      <c r="AP610" s="3"/>
      <c r="AQ610" s="3"/>
      <c r="AR610" s="3"/>
      <c r="AS610" s="3"/>
      <c r="AT610" s="3"/>
      <c r="AU610" s="3"/>
      <c r="AV610" s="3"/>
      <c r="AW610" s="3"/>
      <c r="AX610" s="3"/>
      <c r="AY610" s="3"/>
      <c r="AZ610" s="3"/>
      <c r="BA610" s="3"/>
      <c r="BB610" s="3"/>
      <c r="BC610" s="3"/>
    </row>
    <row r="611" spans="1:55" x14ac:dyDescent="0.25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  <c r="AH611" s="3"/>
      <c r="AI611" s="3"/>
      <c r="AJ611" s="3"/>
      <c r="AK611" s="3"/>
      <c r="AL611" s="3"/>
      <c r="AM611" s="3"/>
      <c r="AN611" s="3"/>
      <c r="AO611" s="3"/>
      <c r="AP611" s="3"/>
      <c r="AQ611" s="3"/>
      <c r="AR611" s="3"/>
      <c r="AS611" s="3"/>
      <c r="AT611" s="3"/>
      <c r="AU611" s="3"/>
      <c r="AV611" s="3"/>
      <c r="AW611" s="3"/>
      <c r="AX611" s="3"/>
      <c r="AY611" s="3"/>
      <c r="AZ611" s="3"/>
      <c r="BA611" s="3"/>
      <c r="BB611" s="3"/>
      <c r="BC611" s="3"/>
    </row>
    <row r="612" spans="1:55" x14ac:dyDescent="0.25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  <c r="AG612" s="3"/>
      <c r="AH612" s="3"/>
      <c r="AI612" s="3"/>
      <c r="AJ612" s="3"/>
      <c r="AK612" s="3"/>
      <c r="AL612" s="3"/>
      <c r="AM612" s="3"/>
      <c r="AN612" s="3"/>
      <c r="AO612" s="3"/>
      <c r="AP612" s="3"/>
      <c r="AQ612" s="3"/>
      <c r="AR612" s="3"/>
      <c r="AS612" s="3"/>
      <c r="AT612" s="3"/>
      <c r="AU612" s="3"/>
      <c r="AV612" s="3"/>
      <c r="AW612" s="3"/>
      <c r="AX612" s="3"/>
      <c r="AY612" s="3"/>
      <c r="AZ612" s="3"/>
      <c r="BA612" s="3"/>
      <c r="BB612" s="3"/>
      <c r="BC612" s="3"/>
    </row>
    <row r="613" spans="1:55" x14ac:dyDescent="0.25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  <c r="AG613" s="3"/>
      <c r="AH613" s="3"/>
      <c r="AI613" s="3"/>
      <c r="AJ613" s="3"/>
      <c r="AK613" s="3"/>
      <c r="AL613" s="3"/>
      <c r="AM613" s="3"/>
      <c r="AN613" s="3"/>
      <c r="AO613" s="3"/>
      <c r="AP613" s="3"/>
      <c r="AQ613" s="3"/>
      <c r="AR613" s="3"/>
      <c r="AS613" s="3"/>
      <c r="AT613" s="3"/>
      <c r="AU613" s="3"/>
      <c r="AV613" s="3"/>
      <c r="AW613" s="3"/>
      <c r="AX613" s="3"/>
      <c r="AY613" s="3"/>
      <c r="AZ613" s="3"/>
      <c r="BA613" s="3"/>
      <c r="BB613" s="3"/>
      <c r="BC613" s="3"/>
    </row>
    <row r="614" spans="1:55" x14ac:dyDescent="0.25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3"/>
      <c r="AH614" s="3"/>
      <c r="AI614" s="3"/>
      <c r="AJ614" s="3"/>
      <c r="AK614" s="3"/>
      <c r="AL614" s="3"/>
      <c r="AM614" s="3"/>
      <c r="AN614" s="3"/>
      <c r="AO614" s="3"/>
      <c r="AP614" s="3"/>
      <c r="AQ614" s="3"/>
      <c r="AR614" s="3"/>
      <c r="AS614" s="3"/>
      <c r="AT614" s="3"/>
      <c r="AU614" s="3"/>
      <c r="AV614" s="3"/>
      <c r="AW614" s="3"/>
      <c r="AX614" s="3"/>
      <c r="AY614" s="3"/>
      <c r="AZ614" s="3"/>
      <c r="BA614" s="3"/>
      <c r="BB614" s="3"/>
      <c r="BC614" s="3"/>
    </row>
    <row r="615" spans="1:55" x14ac:dyDescent="0.25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  <c r="AG615" s="3"/>
      <c r="AH615" s="3"/>
      <c r="AI615" s="3"/>
      <c r="AJ615" s="3"/>
      <c r="AK615" s="3"/>
      <c r="AL615" s="3"/>
      <c r="AM615" s="3"/>
      <c r="AN615" s="3"/>
      <c r="AO615" s="3"/>
      <c r="AP615" s="3"/>
      <c r="AQ615" s="3"/>
      <c r="AR615" s="3"/>
      <c r="AS615" s="3"/>
      <c r="AT615" s="3"/>
      <c r="AU615" s="3"/>
      <c r="AV615" s="3"/>
      <c r="AW615" s="3"/>
      <c r="AX615" s="3"/>
      <c r="AY615" s="3"/>
      <c r="AZ615" s="3"/>
      <c r="BA615" s="3"/>
      <c r="BB615" s="3"/>
      <c r="BC615" s="3"/>
    </row>
    <row r="616" spans="1:55" x14ac:dyDescent="0.25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  <c r="AG616" s="3"/>
      <c r="AH616" s="3"/>
      <c r="AI616" s="3"/>
      <c r="AJ616" s="3"/>
      <c r="AK616" s="3"/>
      <c r="AL616" s="3"/>
      <c r="AM616" s="3"/>
      <c r="AN616" s="3"/>
      <c r="AO616" s="3"/>
      <c r="AP616" s="3"/>
      <c r="AQ616" s="3"/>
      <c r="AR616" s="3"/>
      <c r="AS616" s="3"/>
      <c r="AT616" s="3"/>
      <c r="AU616" s="3"/>
      <c r="AV616" s="3"/>
      <c r="AW616" s="3"/>
      <c r="AX616" s="3"/>
      <c r="AY616" s="3"/>
      <c r="AZ616" s="3"/>
      <c r="BA616" s="3"/>
      <c r="BB616" s="3"/>
      <c r="BC616" s="3"/>
    </row>
    <row r="617" spans="1:55" x14ac:dyDescent="0.25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/>
      <c r="AG617" s="3"/>
      <c r="AH617" s="3"/>
      <c r="AI617" s="3"/>
      <c r="AJ617" s="3"/>
      <c r="AK617" s="3"/>
      <c r="AL617" s="3"/>
      <c r="AM617" s="3"/>
      <c r="AN617" s="3"/>
      <c r="AO617" s="3"/>
      <c r="AP617" s="3"/>
      <c r="AQ617" s="3"/>
      <c r="AR617" s="3"/>
      <c r="AS617" s="3"/>
      <c r="AT617" s="3"/>
      <c r="AU617" s="3"/>
      <c r="AV617" s="3"/>
      <c r="AW617" s="3"/>
      <c r="AX617" s="3"/>
      <c r="AY617" s="3"/>
      <c r="AZ617" s="3"/>
      <c r="BA617" s="3"/>
      <c r="BB617" s="3"/>
      <c r="BC617" s="3"/>
    </row>
    <row r="618" spans="1:55" x14ac:dyDescent="0.25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  <c r="AG618" s="3"/>
      <c r="AH618" s="3"/>
      <c r="AI618" s="3"/>
      <c r="AJ618" s="3"/>
      <c r="AK618" s="3"/>
      <c r="AL618" s="3"/>
      <c r="AM618" s="3"/>
      <c r="AN618" s="3"/>
      <c r="AO618" s="3"/>
      <c r="AP618" s="3"/>
      <c r="AQ618" s="3"/>
      <c r="AR618" s="3"/>
      <c r="AS618" s="3"/>
      <c r="AT618" s="3"/>
      <c r="AU618" s="3"/>
      <c r="AV618" s="3"/>
      <c r="AW618" s="3"/>
      <c r="AX618" s="3"/>
      <c r="AY618" s="3"/>
      <c r="AZ618" s="3"/>
      <c r="BA618" s="3"/>
      <c r="BB618" s="3"/>
      <c r="BC618" s="3"/>
    </row>
    <row r="619" spans="1:55" x14ac:dyDescent="0.25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  <c r="AF619" s="3"/>
      <c r="AG619" s="3"/>
      <c r="AH619" s="3"/>
      <c r="AI619" s="3"/>
      <c r="AJ619" s="3"/>
      <c r="AK619" s="3"/>
      <c r="AL619" s="3"/>
      <c r="AM619" s="3"/>
      <c r="AN619" s="3"/>
      <c r="AO619" s="3"/>
      <c r="AP619" s="3"/>
      <c r="AQ619" s="3"/>
      <c r="AR619" s="3"/>
      <c r="AS619" s="3"/>
      <c r="AT619" s="3"/>
      <c r="AU619" s="3"/>
      <c r="AV619" s="3"/>
      <c r="AW619" s="3"/>
      <c r="AX619" s="3"/>
      <c r="AY619" s="3"/>
      <c r="AZ619" s="3"/>
      <c r="BA619" s="3"/>
      <c r="BB619" s="3"/>
      <c r="BC619" s="3"/>
    </row>
    <row r="620" spans="1:55" x14ac:dyDescent="0.25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3"/>
      <c r="AG620" s="3"/>
      <c r="AH620" s="3"/>
      <c r="AI620" s="3"/>
      <c r="AJ620" s="3"/>
      <c r="AK620" s="3"/>
      <c r="AL620" s="3"/>
      <c r="AM620" s="3"/>
      <c r="AN620" s="3"/>
      <c r="AO620" s="3"/>
      <c r="AP620" s="3"/>
      <c r="AQ620" s="3"/>
      <c r="AR620" s="3"/>
      <c r="AS620" s="3"/>
      <c r="AT620" s="3"/>
      <c r="AU620" s="3"/>
      <c r="AV620" s="3"/>
      <c r="AW620" s="3"/>
      <c r="AX620" s="3"/>
      <c r="AY620" s="3"/>
      <c r="AZ620" s="3"/>
      <c r="BA620" s="3"/>
      <c r="BB620" s="3"/>
      <c r="BC620" s="3"/>
    </row>
    <row r="621" spans="1:55" x14ac:dyDescent="0.25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3"/>
      <c r="AG621" s="3"/>
      <c r="AH621" s="3"/>
      <c r="AI621" s="3"/>
      <c r="AJ621" s="3"/>
      <c r="AK621" s="3"/>
      <c r="AL621" s="3"/>
      <c r="AM621" s="3"/>
      <c r="AN621" s="3"/>
      <c r="AO621" s="3"/>
      <c r="AP621" s="3"/>
      <c r="AQ621" s="3"/>
      <c r="AR621" s="3"/>
      <c r="AS621" s="3"/>
      <c r="AT621" s="3"/>
      <c r="AU621" s="3"/>
      <c r="AV621" s="3"/>
      <c r="AW621" s="3"/>
      <c r="AX621" s="3"/>
      <c r="AY621" s="3"/>
      <c r="AZ621" s="3"/>
      <c r="BA621" s="3"/>
      <c r="BB621" s="3"/>
      <c r="BC621" s="3"/>
    </row>
    <row r="622" spans="1:55" x14ac:dyDescent="0.25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  <c r="AG622" s="3"/>
      <c r="AH622" s="3"/>
      <c r="AI622" s="3"/>
      <c r="AJ622" s="3"/>
      <c r="AK622" s="3"/>
      <c r="AL622" s="3"/>
      <c r="AM622" s="3"/>
      <c r="AN622" s="3"/>
      <c r="AO622" s="3"/>
      <c r="AP622" s="3"/>
      <c r="AQ622" s="3"/>
      <c r="AR622" s="3"/>
      <c r="AS622" s="3"/>
      <c r="AT622" s="3"/>
      <c r="AU622" s="3"/>
      <c r="AV622" s="3"/>
      <c r="AW622" s="3"/>
      <c r="AX622" s="3"/>
      <c r="AY622" s="3"/>
      <c r="AZ622" s="3"/>
      <c r="BA622" s="3"/>
      <c r="BB622" s="3"/>
      <c r="BC622" s="3"/>
    </row>
    <row r="623" spans="1:55" x14ac:dyDescent="0.25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  <c r="AF623" s="3"/>
      <c r="AG623" s="3"/>
      <c r="AH623" s="3"/>
      <c r="AI623" s="3"/>
      <c r="AJ623" s="3"/>
      <c r="AK623" s="3"/>
      <c r="AL623" s="3"/>
      <c r="AM623" s="3"/>
      <c r="AN623" s="3"/>
      <c r="AO623" s="3"/>
      <c r="AP623" s="3"/>
      <c r="AQ623" s="3"/>
      <c r="AR623" s="3"/>
      <c r="AS623" s="3"/>
      <c r="AT623" s="3"/>
      <c r="AU623" s="3"/>
      <c r="AV623" s="3"/>
      <c r="AW623" s="3"/>
      <c r="AX623" s="3"/>
      <c r="AY623" s="3"/>
      <c r="AZ623" s="3"/>
      <c r="BA623" s="3"/>
      <c r="BB623" s="3"/>
      <c r="BC623" s="3"/>
    </row>
    <row r="624" spans="1:55" x14ac:dyDescent="0.25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  <c r="AF624" s="3"/>
      <c r="AG624" s="3"/>
      <c r="AH624" s="3"/>
      <c r="AI624" s="3"/>
      <c r="AJ624" s="3"/>
      <c r="AK624" s="3"/>
      <c r="AL624" s="3"/>
      <c r="AM624" s="3"/>
      <c r="AN624" s="3"/>
      <c r="AO624" s="3"/>
      <c r="AP624" s="3"/>
      <c r="AQ624" s="3"/>
      <c r="AR624" s="3"/>
      <c r="AS624" s="3"/>
      <c r="AT624" s="3"/>
      <c r="AU624" s="3"/>
      <c r="AV624" s="3"/>
      <c r="AW624" s="3"/>
      <c r="AX624" s="3"/>
      <c r="AY624" s="3"/>
      <c r="AZ624" s="3"/>
      <c r="BA624" s="3"/>
      <c r="BB624" s="3"/>
      <c r="BC624" s="3"/>
    </row>
    <row r="625" spans="1:55" x14ac:dyDescent="0.25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  <c r="AF625" s="3"/>
      <c r="AG625" s="3"/>
      <c r="AH625" s="3"/>
      <c r="AI625" s="3"/>
      <c r="AJ625" s="3"/>
      <c r="AK625" s="3"/>
      <c r="AL625" s="3"/>
      <c r="AM625" s="3"/>
      <c r="AN625" s="3"/>
      <c r="AO625" s="3"/>
      <c r="AP625" s="3"/>
      <c r="AQ625" s="3"/>
      <c r="AR625" s="3"/>
      <c r="AS625" s="3"/>
      <c r="AT625" s="3"/>
      <c r="AU625" s="3"/>
      <c r="AV625" s="3"/>
      <c r="AW625" s="3"/>
      <c r="AX625" s="3"/>
      <c r="AY625" s="3"/>
      <c r="AZ625" s="3"/>
      <c r="BA625" s="3"/>
      <c r="BB625" s="3"/>
      <c r="BC625" s="3"/>
    </row>
    <row r="626" spans="1:55" x14ac:dyDescent="0.25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  <c r="AF626" s="3"/>
      <c r="AG626" s="3"/>
      <c r="AH626" s="3"/>
      <c r="AI626" s="3"/>
      <c r="AJ626" s="3"/>
      <c r="AK626" s="3"/>
      <c r="AL626" s="3"/>
      <c r="AM626" s="3"/>
      <c r="AN626" s="3"/>
      <c r="AO626" s="3"/>
      <c r="AP626" s="3"/>
      <c r="AQ626" s="3"/>
      <c r="AR626" s="3"/>
      <c r="AS626" s="3"/>
      <c r="AT626" s="3"/>
      <c r="AU626" s="3"/>
      <c r="AV626" s="3"/>
      <c r="AW626" s="3"/>
      <c r="AX626" s="3"/>
      <c r="AY626" s="3"/>
      <c r="AZ626" s="3"/>
      <c r="BA626" s="3"/>
      <c r="BB626" s="3"/>
      <c r="BC626" s="3"/>
    </row>
    <row r="627" spans="1:55" x14ac:dyDescent="0.25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  <c r="AG627" s="3"/>
      <c r="AH627" s="3"/>
      <c r="AI627" s="3"/>
      <c r="AJ627" s="3"/>
      <c r="AK627" s="3"/>
      <c r="AL627" s="3"/>
      <c r="AM627" s="3"/>
      <c r="AN627" s="3"/>
      <c r="AO627" s="3"/>
      <c r="AP627" s="3"/>
      <c r="AQ627" s="3"/>
      <c r="AR627" s="3"/>
      <c r="AS627" s="3"/>
      <c r="AT627" s="3"/>
      <c r="AU627" s="3"/>
      <c r="AV627" s="3"/>
      <c r="AW627" s="3"/>
      <c r="AX627" s="3"/>
      <c r="AY627" s="3"/>
      <c r="AZ627" s="3"/>
      <c r="BA627" s="3"/>
      <c r="BB627" s="3"/>
      <c r="BC627" s="3"/>
    </row>
    <row r="628" spans="1:55" x14ac:dyDescent="0.25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  <c r="AG628" s="3"/>
      <c r="AH628" s="3"/>
      <c r="AI628" s="3"/>
      <c r="AJ628" s="3"/>
      <c r="AK628" s="3"/>
      <c r="AL628" s="3"/>
      <c r="AM628" s="3"/>
      <c r="AN628" s="3"/>
      <c r="AO628" s="3"/>
      <c r="AP628" s="3"/>
      <c r="AQ628" s="3"/>
      <c r="AR628" s="3"/>
      <c r="AS628" s="3"/>
      <c r="AT628" s="3"/>
      <c r="AU628" s="3"/>
      <c r="AV628" s="3"/>
      <c r="AW628" s="3"/>
      <c r="AX628" s="3"/>
      <c r="AY628" s="3"/>
      <c r="AZ628" s="3"/>
      <c r="BA628" s="3"/>
      <c r="BB628" s="3"/>
      <c r="BC628" s="3"/>
    </row>
    <row r="629" spans="1:55" x14ac:dyDescent="0.25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  <c r="AG629" s="3"/>
      <c r="AH629" s="3"/>
      <c r="AI629" s="3"/>
      <c r="AJ629" s="3"/>
      <c r="AK629" s="3"/>
      <c r="AL629" s="3"/>
      <c r="AM629" s="3"/>
      <c r="AN629" s="3"/>
      <c r="AO629" s="3"/>
      <c r="AP629" s="3"/>
      <c r="AQ629" s="3"/>
      <c r="AR629" s="3"/>
      <c r="AS629" s="3"/>
      <c r="AT629" s="3"/>
      <c r="AU629" s="3"/>
      <c r="AV629" s="3"/>
      <c r="AW629" s="3"/>
      <c r="AX629" s="3"/>
      <c r="AY629" s="3"/>
      <c r="AZ629" s="3"/>
      <c r="BA629" s="3"/>
      <c r="BB629" s="3"/>
      <c r="BC629" s="3"/>
    </row>
    <row r="630" spans="1:55" x14ac:dyDescent="0.25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  <c r="AE630" s="3"/>
      <c r="AF630" s="3"/>
      <c r="AG630" s="3"/>
      <c r="AH630" s="3"/>
      <c r="AI630" s="3"/>
      <c r="AJ630" s="3"/>
      <c r="AK630" s="3"/>
      <c r="AL630" s="3"/>
      <c r="AM630" s="3"/>
      <c r="AN630" s="3"/>
      <c r="AO630" s="3"/>
      <c r="AP630" s="3"/>
      <c r="AQ630" s="3"/>
      <c r="AR630" s="3"/>
      <c r="AS630" s="3"/>
      <c r="AT630" s="3"/>
      <c r="AU630" s="3"/>
      <c r="AV630" s="3"/>
      <c r="AW630" s="3"/>
      <c r="AX630" s="3"/>
      <c r="AY630" s="3"/>
      <c r="AZ630" s="3"/>
      <c r="BA630" s="3"/>
      <c r="BB630" s="3"/>
      <c r="BC630" s="3"/>
    </row>
    <row r="631" spans="1:55" x14ac:dyDescent="0.25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  <c r="AE631" s="3"/>
      <c r="AF631" s="3"/>
      <c r="AG631" s="3"/>
      <c r="AH631" s="3"/>
      <c r="AI631" s="3"/>
      <c r="AJ631" s="3"/>
      <c r="AK631" s="3"/>
      <c r="AL631" s="3"/>
      <c r="AM631" s="3"/>
      <c r="AN631" s="3"/>
      <c r="AO631" s="3"/>
      <c r="AP631" s="3"/>
      <c r="AQ631" s="3"/>
      <c r="AR631" s="3"/>
      <c r="AS631" s="3"/>
      <c r="AT631" s="3"/>
      <c r="AU631" s="3"/>
      <c r="AV631" s="3"/>
      <c r="AW631" s="3"/>
      <c r="AX631" s="3"/>
      <c r="AY631" s="3"/>
      <c r="AZ631" s="3"/>
      <c r="BA631" s="3"/>
      <c r="BB631" s="3"/>
      <c r="BC631" s="3"/>
    </row>
    <row r="632" spans="1:55" x14ac:dyDescent="0.25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  <c r="AG632" s="3"/>
      <c r="AH632" s="3"/>
      <c r="AI632" s="3"/>
      <c r="AJ632" s="3"/>
      <c r="AK632" s="3"/>
      <c r="AL632" s="3"/>
      <c r="AM632" s="3"/>
      <c r="AN632" s="3"/>
      <c r="AO632" s="3"/>
      <c r="AP632" s="3"/>
      <c r="AQ632" s="3"/>
      <c r="AR632" s="3"/>
      <c r="AS632" s="3"/>
      <c r="AT632" s="3"/>
      <c r="AU632" s="3"/>
      <c r="AV632" s="3"/>
      <c r="AW632" s="3"/>
      <c r="AX632" s="3"/>
      <c r="AY632" s="3"/>
      <c r="AZ632" s="3"/>
      <c r="BA632" s="3"/>
      <c r="BB632" s="3"/>
      <c r="BC632" s="3"/>
    </row>
    <row r="633" spans="1:55" x14ac:dyDescent="0.25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  <c r="AG633" s="3"/>
      <c r="AH633" s="3"/>
      <c r="AI633" s="3"/>
      <c r="AJ633" s="3"/>
      <c r="AK633" s="3"/>
      <c r="AL633" s="3"/>
      <c r="AM633" s="3"/>
      <c r="AN633" s="3"/>
      <c r="AO633" s="3"/>
      <c r="AP633" s="3"/>
      <c r="AQ633" s="3"/>
      <c r="AR633" s="3"/>
      <c r="AS633" s="3"/>
      <c r="AT633" s="3"/>
      <c r="AU633" s="3"/>
      <c r="AV633" s="3"/>
      <c r="AW633" s="3"/>
      <c r="AX633" s="3"/>
      <c r="AY633" s="3"/>
      <c r="AZ633" s="3"/>
      <c r="BA633" s="3"/>
      <c r="BB633" s="3"/>
      <c r="BC633" s="3"/>
    </row>
    <row r="634" spans="1:55" x14ac:dyDescent="0.25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  <c r="AG634" s="3"/>
      <c r="AH634" s="3"/>
      <c r="AI634" s="3"/>
      <c r="AJ634" s="3"/>
      <c r="AK634" s="3"/>
      <c r="AL634" s="3"/>
      <c r="AM634" s="3"/>
      <c r="AN634" s="3"/>
      <c r="AO634" s="3"/>
      <c r="AP634" s="3"/>
      <c r="AQ634" s="3"/>
      <c r="AR634" s="3"/>
      <c r="AS634" s="3"/>
      <c r="AT634" s="3"/>
      <c r="AU634" s="3"/>
      <c r="AV634" s="3"/>
      <c r="AW634" s="3"/>
      <c r="AX634" s="3"/>
      <c r="AY634" s="3"/>
      <c r="AZ634" s="3"/>
      <c r="BA634" s="3"/>
      <c r="BB634" s="3"/>
      <c r="BC634" s="3"/>
    </row>
    <row r="635" spans="1:55" x14ac:dyDescent="0.25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  <c r="AG635" s="3"/>
      <c r="AH635" s="3"/>
      <c r="AI635" s="3"/>
      <c r="AJ635" s="3"/>
      <c r="AK635" s="3"/>
      <c r="AL635" s="3"/>
      <c r="AM635" s="3"/>
      <c r="AN635" s="3"/>
      <c r="AO635" s="3"/>
      <c r="AP635" s="3"/>
      <c r="AQ635" s="3"/>
      <c r="AR635" s="3"/>
      <c r="AS635" s="3"/>
      <c r="AT635" s="3"/>
      <c r="AU635" s="3"/>
      <c r="AV635" s="3"/>
      <c r="AW635" s="3"/>
      <c r="AX635" s="3"/>
      <c r="AY635" s="3"/>
      <c r="AZ635" s="3"/>
      <c r="BA635" s="3"/>
      <c r="BB635" s="3"/>
      <c r="BC635" s="3"/>
    </row>
    <row r="636" spans="1:55" x14ac:dyDescent="0.25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  <c r="AF636" s="3"/>
      <c r="AG636" s="3"/>
      <c r="AH636" s="3"/>
      <c r="AI636" s="3"/>
      <c r="AJ636" s="3"/>
      <c r="AK636" s="3"/>
      <c r="AL636" s="3"/>
      <c r="AM636" s="3"/>
      <c r="AN636" s="3"/>
      <c r="AO636" s="3"/>
      <c r="AP636" s="3"/>
      <c r="AQ636" s="3"/>
      <c r="AR636" s="3"/>
      <c r="AS636" s="3"/>
      <c r="AT636" s="3"/>
      <c r="AU636" s="3"/>
      <c r="AV636" s="3"/>
      <c r="AW636" s="3"/>
      <c r="AX636" s="3"/>
      <c r="AY636" s="3"/>
      <c r="AZ636" s="3"/>
      <c r="BA636" s="3"/>
      <c r="BB636" s="3"/>
      <c r="BC636" s="3"/>
    </row>
    <row r="637" spans="1:55" x14ac:dyDescent="0.25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  <c r="AF637" s="3"/>
      <c r="AG637" s="3"/>
      <c r="AH637" s="3"/>
      <c r="AI637" s="3"/>
      <c r="AJ637" s="3"/>
      <c r="AK637" s="3"/>
      <c r="AL637" s="3"/>
      <c r="AM637" s="3"/>
      <c r="AN637" s="3"/>
      <c r="AO637" s="3"/>
      <c r="AP637" s="3"/>
      <c r="AQ637" s="3"/>
      <c r="AR637" s="3"/>
      <c r="AS637" s="3"/>
      <c r="AT637" s="3"/>
      <c r="AU637" s="3"/>
      <c r="AV637" s="3"/>
      <c r="AW637" s="3"/>
      <c r="AX637" s="3"/>
      <c r="AY637" s="3"/>
      <c r="AZ637" s="3"/>
      <c r="BA637" s="3"/>
      <c r="BB637" s="3"/>
      <c r="BC637" s="3"/>
    </row>
    <row r="638" spans="1:55" x14ac:dyDescent="0.25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  <c r="AF638" s="3"/>
      <c r="AG638" s="3"/>
      <c r="AH638" s="3"/>
      <c r="AI638" s="3"/>
      <c r="AJ638" s="3"/>
      <c r="AK638" s="3"/>
      <c r="AL638" s="3"/>
      <c r="AM638" s="3"/>
      <c r="AN638" s="3"/>
      <c r="AO638" s="3"/>
      <c r="AP638" s="3"/>
      <c r="AQ638" s="3"/>
      <c r="AR638" s="3"/>
      <c r="AS638" s="3"/>
      <c r="AT638" s="3"/>
      <c r="AU638" s="3"/>
      <c r="AV638" s="3"/>
      <c r="AW638" s="3"/>
      <c r="AX638" s="3"/>
      <c r="AY638" s="3"/>
      <c r="AZ638" s="3"/>
      <c r="BA638" s="3"/>
      <c r="BB638" s="3"/>
      <c r="BC638" s="3"/>
    </row>
    <row r="639" spans="1:55" x14ac:dyDescent="0.25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3"/>
      <c r="AF639" s="3"/>
      <c r="AG639" s="3"/>
      <c r="AH639" s="3"/>
      <c r="AI639" s="3"/>
      <c r="AJ639" s="3"/>
      <c r="AK639" s="3"/>
      <c r="AL639" s="3"/>
      <c r="AM639" s="3"/>
      <c r="AN639" s="3"/>
      <c r="AO639" s="3"/>
      <c r="AP639" s="3"/>
      <c r="AQ639" s="3"/>
      <c r="AR639" s="3"/>
      <c r="AS639" s="3"/>
      <c r="AT639" s="3"/>
      <c r="AU639" s="3"/>
      <c r="AV639" s="3"/>
      <c r="AW639" s="3"/>
      <c r="AX639" s="3"/>
      <c r="AY639" s="3"/>
      <c r="AZ639" s="3"/>
      <c r="BA639" s="3"/>
      <c r="BB639" s="3"/>
      <c r="BC639" s="3"/>
    </row>
    <row r="640" spans="1:55" x14ac:dyDescent="0.25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  <c r="AF640" s="3"/>
      <c r="AG640" s="3"/>
      <c r="AH640" s="3"/>
      <c r="AI640" s="3"/>
      <c r="AJ640" s="3"/>
      <c r="AK640" s="3"/>
      <c r="AL640" s="3"/>
      <c r="AM640" s="3"/>
      <c r="AN640" s="3"/>
      <c r="AO640" s="3"/>
      <c r="AP640" s="3"/>
      <c r="AQ640" s="3"/>
      <c r="AR640" s="3"/>
      <c r="AS640" s="3"/>
      <c r="AT640" s="3"/>
      <c r="AU640" s="3"/>
      <c r="AV640" s="3"/>
      <c r="AW640" s="3"/>
      <c r="AX640" s="3"/>
      <c r="AY640" s="3"/>
      <c r="AZ640" s="3"/>
      <c r="BA640" s="3"/>
      <c r="BB640" s="3"/>
      <c r="BC640" s="3"/>
    </row>
    <row r="641" spans="1:55" x14ac:dyDescent="0.25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  <c r="AG641" s="3"/>
      <c r="AH641" s="3"/>
      <c r="AI641" s="3"/>
      <c r="AJ641" s="3"/>
      <c r="AK641" s="3"/>
      <c r="AL641" s="3"/>
      <c r="AM641" s="3"/>
      <c r="AN641" s="3"/>
      <c r="AO641" s="3"/>
      <c r="AP641" s="3"/>
      <c r="AQ641" s="3"/>
      <c r="AR641" s="3"/>
      <c r="AS641" s="3"/>
      <c r="AT641" s="3"/>
      <c r="AU641" s="3"/>
      <c r="AV641" s="3"/>
      <c r="AW641" s="3"/>
      <c r="AX641" s="3"/>
      <c r="AY641" s="3"/>
      <c r="AZ641" s="3"/>
      <c r="BA641" s="3"/>
      <c r="BB641" s="3"/>
      <c r="BC641" s="3"/>
    </row>
    <row r="642" spans="1:55" x14ac:dyDescent="0.25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  <c r="AF642" s="3"/>
      <c r="AG642" s="3"/>
      <c r="AH642" s="3"/>
      <c r="AI642" s="3"/>
      <c r="AJ642" s="3"/>
      <c r="AK642" s="3"/>
      <c r="AL642" s="3"/>
      <c r="AM642" s="3"/>
      <c r="AN642" s="3"/>
      <c r="AO642" s="3"/>
      <c r="AP642" s="3"/>
      <c r="AQ642" s="3"/>
      <c r="AR642" s="3"/>
      <c r="AS642" s="3"/>
      <c r="AT642" s="3"/>
      <c r="AU642" s="3"/>
      <c r="AV642" s="3"/>
      <c r="AW642" s="3"/>
      <c r="AX642" s="3"/>
      <c r="AY642" s="3"/>
      <c r="AZ642" s="3"/>
      <c r="BA642" s="3"/>
      <c r="BB642" s="3"/>
      <c r="BC642" s="3"/>
    </row>
    <row r="643" spans="1:55" x14ac:dyDescent="0.25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  <c r="AF643" s="3"/>
      <c r="AG643" s="3"/>
      <c r="AH643" s="3"/>
      <c r="AI643" s="3"/>
      <c r="AJ643" s="3"/>
      <c r="AK643" s="3"/>
      <c r="AL643" s="3"/>
      <c r="AM643" s="3"/>
      <c r="AN643" s="3"/>
      <c r="AO643" s="3"/>
      <c r="AP643" s="3"/>
      <c r="AQ643" s="3"/>
      <c r="AR643" s="3"/>
      <c r="AS643" s="3"/>
      <c r="AT643" s="3"/>
      <c r="AU643" s="3"/>
      <c r="AV643" s="3"/>
      <c r="AW643" s="3"/>
      <c r="AX643" s="3"/>
      <c r="AY643" s="3"/>
      <c r="AZ643" s="3"/>
      <c r="BA643" s="3"/>
      <c r="BB643" s="3"/>
      <c r="BC643" s="3"/>
    </row>
    <row r="644" spans="1:55" x14ac:dyDescent="0.25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3"/>
      <c r="AF644" s="3"/>
      <c r="AG644" s="3"/>
      <c r="AH644" s="3"/>
      <c r="AI644" s="3"/>
      <c r="AJ644" s="3"/>
      <c r="AK644" s="3"/>
      <c r="AL644" s="3"/>
      <c r="AM644" s="3"/>
      <c r="AN644" s="3"/>
      <c r="AO644" s="3"/>
      <c r="AP644" s="3"/>
      <c r="AQ644" s="3"/>
      <c r="AR644" s="3"/>
      <c r="AS644" s="3"/>
      <c r="AT644" s="3"/>
      <c r="AU644" s="3"/>
      <c r="AV644" s="3"/>
      <c r="AW644" s="3"/>
      <c r="AX644" s="3"/>
      <c r="AY644" s="3"/>
      <c r="AZ644" s="3"/>
      <c r="BA644" s="3"/>
      <c r="BB644" s="3"/>
      <c r="BC644" s="3"/>
    </row>
    <row r="645" spans="1:55" x14ac:dyDescent="0.25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  <c r="AF645" s="3"/>
      <c r="AG645" s="3"/>
      <c r="AH645" s="3"/>
      <c r="AI645" s="3"/>
      <c r="AJ645" s="3"/>
      <c r="AK645" s="3"/>
      <c r="AL645" s="3"/>
      <c r="AM645" s="3"/>
      <c r="AN645" s="3"/>
      <c r="AO645" s="3"/>
      <c r="AP645" s="3"/>
      <c r="AQ645" s="3"/>
      <c r="AR645" s="3"/>
      <c r="AS645" s="3"/>
      <c r="AT645" s="3"/>
      <c r="AU645" s="3"/>
      <c r="AV645" s="3"/>
      <c r="AW645" s="3"/>
      <c r="AX645" s="3"/>
      <c r="AY645" s="3"/>
      <c r="AZ645" s="3"/>
      <c r="BA645" s="3"/>
      <c r="BB645" s="3"/>
      <c r="BC645" s="3"/>
    </row>
    <row r="646" spans="1:55" x14ac:dyDescent="0.25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  <c r="AG646" s="3"/>
      <c r="AH646" s="3"/>
      <c r="AI646" s="3"/>
      <c r="AJ646" s="3"/>
      <c r="AK646" s="3"/>
      <c r="AL646" s="3"/>
      <c r="AM646" s="3"/>
      <c r="AN646" s="3"/>
      <c r="AO646" s="3"/>
      <c r="AP646" s="3"/>
      <c r="AQ646" s="3"/>
      <c r="AR646" s="3"/>
      <c r="AS646" s="3"/>
      <c r="AT646" s="3"/>
      <c r="AU646" s="3"/>
      <c r="AV646" s="3"/>
      <c r="AW646" s="3"/>
      <c r="AX646" s="3"/>
      <c r="AY646" s="3"/>
      <c r="AZ646" s="3"/>
      <c r="BA646" s="3"/>
      <c r="BB646" s="3"/>
      <c r="BC646" s="3"/>
    </row>
    <row r="647" spans="1:55" x14ac:dyDescent="0.25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3"/>
      <c r="AG647" s="3"/>
      <c r="AH647" s="3"/>
      <c r="AI647" s="3"/>
      <c r="AJ647" s="3"/>
      <c r="AK647" s="3"/>
      <c r="AL647" s="3"/>
      <c r="AM647" s="3"/>
      <c r="AN647" s="3"/>
      <c r="AO647" s="3"/>
      <c r="AP647" s="3"/>
      <c r="AQ647" s="3"/>
      <c r="AR647" s="3"/>
      <c r="AS647" s="3"/>
      <c r="AT647" s="3"/>
      <c r="AU647" s="3"/>
      <c r="AV647" s="3"/>
      <c r="AW647" s="3"/>
      <c r="AX647" s="3"/>
      <c r="AY647" s="3"/>
      <c r="AZ647" s="3"/>
      <c r="BA647" s="3"/>
      <c r="BB647" s="3"/>
      <c r="BC647" s="3"/>
    </row>
    <row r="648" spans="1:55" x14ac:dyDescent="0.25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3"/>
      <c r="AF648" s="3"/>
      <c r="AG648" s="3"/>
      <c r="AH648" s="3"/>
      <c r="AI648" s="3"/>
      <c r="AJ648" s="3"/>
      <c r="AK648" s="3"/>
      <c r="AL648" s="3"/>
      <c r="AM648" s="3"/>
      <c r="AN648" s="3"/>
      <c r="AO648" s="3"/>
      <c r="AP648" s="3"/>
      <c r="AQ648" s="3"/>
      <c r="AR648" s="3"/>
      <c r="AS648" s="3"/>
      <c r="AT648" s="3"/>
      <c r="AU648" s="3"/>
      <c r="AV648" s="3"/>
      <c r="AW648" s="3"/>
      <c r="AX648" s="3"/>
      <c r="AY648" s="3"/>
      <c r="AZ648" s="3"/>
      <c r="BA648" s="3"/>
      <c r="BB648" s="3"/>
      <c r="BC648" s="3"/>
    </row>
    <row r="649" spans="1:55" x14ac:dyDescent="0.25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  <c r="AE649" s="3"/>
      <c r="AF649" s="3"/>
      <c r="AG649" s="3"/>
      <c r="AH649" s="3"/>
      <c r="AI649" s="3"/>
      <c r="AJ649" s="3"/>
      <c r="AK649" s="3"/>
      <c r="AL649" s="3"/>
      <c r="AM649" s="3"/>
      <c r="AN649" s="3"/>
      <c r="AO649" s="3"/>
      <c r="AP649" s="3"/>
      <c r="AQ649" s="3"/>
      <c r="AR649" s="3"/>
      <c r="AS649" s="3"/>
      <c r="AT649" s="3"/>
      <c r="AU649" s="3"/>
      <c r="AV649" s="3"/>
      <c r="AW649" s="3"/>
      <c r="AX649" s="3"/>
      <c r="AY649" s="3"/>
      <c r="AZ649" s="3"/>
      <c r="BA649" s="3"/>
      <c r="BB649" s="3"/>
      <c r="BC649" s="3"/>
    </row>
    <row r="650" spans="1:55" x14ac:dyDescent="0.25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3"/>
      <c r="AF650" s="3"/>
      <c r="AG650" s="3"/>
      <c r="AH650" s="3"/>
      <c r="AI650" s="3"/>
      <c r="AJ650" s="3"/>
      <c r="AK650" s="3"/>
      <c r="AL650" s="3"/>
      <c r="AM650" s="3"/>
      <c r="AN650" s="3"/>
      <c r="AO650" s="3"/>
      <c r="AP650" s="3"/>
      <c r="AQ650" s="3"/>
      <c r="AR650" s="3"/>
      <c r="AS650" s="3"/>
      <c r="AT650" s="3"/>
      <c r="AU650" s="3"/>
      <c r="AV650" s="3"/>
      <c r="AW650" s="3"/>
      <c r="AX650" s="3"/>
      <c r="AY650" s="3"/>
      <c r="AZ650" s="3"/>
      <c r="BA650" s="3"/>
      <c r="BB650" s="3"/>
      <c r="BC650" s="3"/>
    </row>
    <row r="651" spans="1:55" x14ac:dyDescent="0.25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  <c r="AF651" s="3"/>
      <c r="AG651" s="3"/>
      <c r="AH651" s="3"/>
      <c r="AI651" s="3"/>
      <c r="AJ651" s="3"/>
      <c r="AK651" s="3"/>
      <c r="AL651" s="3"/>
      <c r="AM651" s="3"/>
      <c r="AN651" s="3"/>
      <c r="AO651" s="3"/>
      <c r="AP651" s="3"/>
      <c r="AQ651" s="3"/>
      <c r="AR651" s="3"/>
      <c r="AS651" s="3"/>
      <c r="AT651" s="3"/>
      <c r="AU651" s="3"/>
      <c r="AV651" s="3"/>
      <c r="AW651" s="3"/>
      <c r="AX651" s="3"/>
      <c r="AY651" s="3"/>
      <c r="AZ651" s="3"/>
      <c r="BA651" s="3"/>
      <c r="BB651" s="3"/>
      <c r="BC651" s="3"/>
    </row>
    <row r="652" spans="1:55" x14ac:dyDescent="0.25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  <c r="AF652" s="3"/>
      <c r="AG652" s="3"/>
      <c r="AH652" s="3"/>
      <c r="AI652" s="3"/>
      <c r="AJ652" s="3"/>
      <c r="AK652" s="3"/>
      <c r="AL652" s="3"/>
      <c r="AM652" s="3"/>
      <c r="AN652" s="3"/>
      <c r="AO652" s="3"/>
      <c r="AP652" s="3"/>
      <c r="AQ652" s="3"/>
      <c r="AR652" s="3"/>
      <c r="AS652" s="3"/>
      <c r="AT652" s="3"/>
      <c r="AU652" s="3"/>
      <c r="AV652" s="3"/>
      <c r="AW652" s="3"/>
      <c r="AX652" s="3"/>
      <c r="AY652" s="3"/>
      <c r="AZ652" s="3"/>
      <c r="BA652" s="3"/>
      <c r="BB652" s="3"/>
      <c r="BC652" s="3"/>
    </row>
    <row r="653" spans="1:55" x14ac:dyDescent="0.25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3"/>
      <c r="AG653" s="3"/>
      <c r="AH653" s="3"/>
      <c r="AI653" s="3"/>
      <c r="AJ653" s="3"/>
      <c r="AK653" s="3"/>
      <c r="AL653" s="3"/>
      <c r="AM653" s="3"/>
      <c r="AN653" s="3"/>
      <c r="AO653" s="3"/>
      <c r="AP653" s="3"/>
      <c r="AQ653" s="3"/>
      <c r="AR653" s="3"/>
      <c r="AS653" s="3"/>
      <c r="AT653" s="3"/>
      <c r="AU653" s="3"/>
      <c r="AV653" s="3"/>
      <c r="AW653" s="3"/>
      <c r="AX653" s="3"/>
      <c r="AY653" s="3"/>
      <c r="AZ653" s="3"/>
      <c r="BA653" s="3"/>
      <c r="BB653" s="3"/>
      <c r="BC653" s="3"/>
    </row>
    <row r="654" spans="1:55" x14ac:dyDescent="0.25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3"/>
      <c r="AF654" s="3"/>
      <c r="AG654" s="3"/>
      <c r="AH654" s="3"/>
      <c r="AI654" s="3"/>
      <c r="AJ654" s="3"/>
      <c r="AK654" s="3"/>
      <c r="AL654" s="3"/>
      <c r="AM654" s="3"/>
      <c r="AN654" s="3"/>
      <c r="AO654" s="3"/>
      <c r="AP654" s="3"/>
      <c r="AQ654" s="3"/>
      <c r="AR654" s="3"/>
      <c r="AS654" s="3"/>
      <c r="AT654" s="3"/>
      <c r="AU654" s="3"/>
      <c r="AV654" s="3"/>
      <c r="AW654" s="3"/>
      <c r="AX654" s="3"/>
      <c r="AY654" s="3"/>
      <c r="AZ654" s="3"/>
      <c r="BA654" s="3"/>
      <c r="BB654" s="3"/>
      <c r="BC654" s="3"/>
    </row>
    <row r="655" spans="1:55" x14ac:dyDescent="0.25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  <c r="AE655" s="3"/>
      <c r="AF655" s="3"/>
      <c r="AG655" s="3"/>
      <c r="AH655" s="3"/>
      <c r="AI655" s="3"/>
      <c r="AJ655" s="3"/>
      <c r="AK655" s="3"/>
      <c r="AL655" s="3"/>
      <c r="AM655" s="3"/>
      <c r="AN655" s="3"/>
      <c r="AO655" s="3"/>
      <c r="AP655" s="3"/>
      <c r="AQ655" s="3"/>
      <c r="AR655" s="3"/>
      <c r="AS655" s="3"/>
      <c r="AT655" s="3"/>
      <c r="AU655" s="3"/>
      <c r="AV655" s="3"/>
      <c r="AW655" s="3"/>
      <c r="AX655" s="3"/>
      <c r="AY655" s="3"/>
      <c r="AZ655" s="3"/>
      <c r="BA655" s="3"/>
      <c r="BB655" s="3"/>
      <c r="BC655" s="3"/>
    </row>
    <row r="656" spans="1:55" x14ac:dyDescent="0.25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3"/>
      <c r="AF656" s="3"/>
      <c r="AG656" s="3"/>
      <c r="AH656" s="3"/>
      <c r="AI656" s="3"/>
      <c r="AJ656" s="3"/>
      <c r="AK656" s="3"/>
      <c r="AL656" s="3"/>
      <c r="AM656" s="3"/>
      <c r="AN656" s="3"/>
      <c r="AO656" s="3"/>
      <c r="AP656" s="3"/>
      <c r="AQ656" s="3"/>
      <c r="AR656" s="3"/>
      <c r="AS656" s="3"/>
      <c r="AT656" s="3"/>
      <c r="AU656" s="3"/>
      <c r="AV656" s="3"/>
      <c r="AW656" s="3"/>
      <c r="AX656" s="3"/>
      <c r="AY656" s="3"/>
      <c r="AZ656" s="3"/>
      <c r="BA656" s="3"/>
      <c r="BB656" s="3"/>
      <c r="BC656" s="3"/>
    </row>
    <row r="657" spans="1:55" x14ac:dyDescent="0.25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/>
      <c r="AF657" s="3"/>
      <c r="AG657" s="3"/>
      <c r="AH657" s="3"/>
      <c r="AI657" s="3"/>
      <c r="AJ657" s="3"/>
      <c r="AK657" s="3"/>
      <c r="AL657" s="3"/>
      <c r="AM657" s="3"/>
      <c r="AN657" s="3"/>
      <c r="AO657" s="3"/>
      <c r="AP657" s="3"/>
      <c r="AQ657" s="3"/>
      <c r="AR657" s="3"/>
      <c r="AS657" s="3"/>
      <c r="AT657" s="3"/>
      <c r="AU657" s="3"/>
      <c r="AV657" s="3"/>
      <c r="AW657" s="3"/>
      <c r="AX657" s="3"/>
      <c r="AY657" s="3"/>
      <c r="AZ657" s="3"/>
      <c r="BA657" s="3"/>
      <c r="BB657" s="3"/>
      <c r="BC657" s="3"/>
    </row>
    <row r="658" spans="1:55" x14ac:dyDescent="0.25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  <c r="AE658" s="3"/>
      <c r="AF658" s="3"/>
      <c r="AG658" s="3"/>
      <c r="AH658" s="3"/>
      <c r="AI658" s="3"/>
      <c r="AJ658" s="3"/>
      <c r="AK658" s="3"/>
      <c r="AL658" s="3"/>
      <c r="AM658" s="3"/>
      <c r="AN658" s="3"/>
      <c r="AO658" s="3"/>
      <c r="AP658" s="3"/>
      <c r="AQ658" s="3"/>
      <c r="AR658" s="3"/>
      <c r="AS658" s="3"/>
      <c r="AT658" s="3"/>
      <c r="AU658" s="3"/>
      <c r="AV658" s="3"/>
      <c r="AW658" s="3"/>
      <c r="AX658" s="3"/>
      <c r="AY658" s="3"/>
      <c r="AZ658" s="3"/>
      <c r="BA658" s="3"/>
      <c r="BB658" s="3"/>
      <c r="BC658" s="3"/>
    </row>
    <row r="659" spans="1:55" x14ac:dyDescent="0.25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  <c r="AE659" s="3"/>
      <c r="AF659" s="3"/>
      <c r="AG659" s="3"/>
      <c r="AH659" s="3"/>
      <c r="AI659" s="3"/>
      <c r="AJ659" s="3"/>
      <c r="AK659" s="3"/>
      <c r="AL659" s="3"/>
      <c r="AM659" s="3"/>
      <c r="AN659" s="3"/>
      <c r="AO659" s="3"/>
      <c r="AP659" s="3"/>
      <c r="AQ659" s="3"/>
      <c r="AR659" s="3"/>
      <c r="AS659" s="3"/>
      <c r="AT659" s="3"/>
      <c r="AU659" s="3"/>
      <c r="AV659" s="3"/>
      <c r="AW659" s="3"/>
      <c r="AX659" s="3"/>
      <c r="AY659" s="3"/>
      <c r="AZ659" s="3"/>
      <c r="BA659" s="3"/>
      <c r="BB659" s="3"/>
      <c r="BC659" s="3"/>
    </row>
    <row r="660" spans="1:55" x14ac:dyDescent="0.25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3"/>
      <c r="AF660" s="3"/>
      <c r="AG660" s="3"/>
      <c r="AH660" s="3"/>
      <c r="AI660" s="3"/>
      <c r="AJ660" s="3"/>
      <c r="AK660" s="3"/>
      <c r="AL660" s="3"/>
      <c r="AM660" s="3"/>
      <c r="AN660" s="3"/>
      <c r="AO660" s="3"/>
      <c r="AP660" s="3"/>
      <c r="AQ660" s="3"/>
      <c r="AR660" s="3"/>
      <c r="AS660" s="3"/>
      <c r="AT660" s="3"/>
      <c r="AU660" s="3"/>
      <c r="AV660" s="3"/>
      <c r="AW660" s="3"/>
      <c r="AX660" s="3"/>
      <c r="AY660" s="3"/>
      <c r="AZ660" s="3"/>
      <c r="BA660" s="3"/>
      <c r="BB660" s="3"/>
      <c r="BC660" s="3"/>
    </row>
    <row r="661" spans="1:55" x14ac:dyDescent="0.25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3"/>
      <c r="AF661" s="3"/>
      <c r="AG661" s="3"/>
      <c r="AH661" s="3"/>
      <c r="AI661" s="3"/>
      <c r="AJ661" s="3"/>
      <c r="AK661" s="3"/>
      <c r="AL661" s="3"/>
      <c r="AM661" s="3"/>
      <c r="AN661" s="3"/>
      <c r="AO661" s="3"/>
      <c r="AP661" s="3"/>
      <c r="AQ661" s="3"/>
      <c r="AR661" s="3"/>
      <c r="AS661" s="3"/>
      <c r="AT661" s="3"/>
      <c r="AU661" s="3"/>
      <c r="AV661" s="3"/>
      <c r="AW661" s="3"/>
      <c r="AX661" s="3"/>
      <c r="AY661" s="3"/>
      <c r="AZ661" s="3"/>
      <c r="BA661" s="3"/>
      <c r="BB661" s="3"/>
      <c r="BC661" s="3"/>
    </row>
    <row r="662" spans="1:55" x14ac:dyDescent="0.25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3"/>
      <c r="AF662" s="3"/>
      <c r="AG662" s="3"/>
      <c r="AH662" s="3"/>
      <c r="AI662" s="3"/>
      <c r="AJ662" s="3"/>
      <c r="AK662" s="3"/>
      <c r="AL662" s="3"/>
      <c r="AM662" s="3"/>
      <c r="AN662" s="3"/>
      <c r="AO662" s="3"/>
      <c r="AP662" s="3"/>
      <c r="AQ662" s="3"/>
      <c r="AR662" s="3"/>
      <c r="AS662" s="3"/>
      <c r="AT662" s="3"/>
      <c r="AU662" s="3"/>
      <c r="AV662" s="3"/>
      <c r="AW662" s="3"/>
      <c r="AX662" s="3"/>
      <c r="AY662" s="3"/>
      <c r="AZ662" s="3"/>
      <c r="BA662" s="3"/>
      <c r="BB662" s="3"/>
      <c r="BC662" s="3"/>
    </row>
    <row r="663" spans="1:55" x14ac:dyDescent="0.25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  <c r="AF663" s="3"/>
      <c r="AG663" s="3"/>
      <c r="AH663" s="3"/>
      <c r="AI663" s="3"/>
      <c r="AJ663" s="3"/>
      <c r="AK663" s="3"/>
      <c r="AL663" s="3"/>
      <c r="AM663" s="3"/>
      <c r="AN663" s="3"/>
      <c r="AO663" s="3"/>
      <c r="AP663" s="3"/>
      <c r="AQ663" s="3"/>
      <c r="AR663" s="3"/>
      <c r="AS663" s="3"/>
      <c r="AT663" s="3"/>
      <c r="AU663" s="3"/>
      <c r="AV663" s="3"/>
      <c r="AW663" s="3"/>
      <c r="AX663" s="3"/>
      <c r="AY663" s="3"/>
      <c r="AZ663" s="3"/>
      <c r="BA663" s="3"/>
      <c r="BB663" s="3"/>
      <c r="BC663" s="3"/>
    </row>
    <row r="664" spans="1:55" x14ac:dyDescent="0.25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  <c r="AE664" s="3"/>
      <c r="AF664" s="3"/>
      <c r="AG664" s="3"/>
      <c r="AH664" s="3"/>
      <c r="AI664" s="3"/>
      <c r="AJ664" s="3"/>
      <c r="AK664" s="3"/>
      <c r="AL664" s="3"/>
      <c r="AM664" s="3"/>
      <c r="AN664" s="3"/>
      <c r="AO664" s="3"/>
      <c r="AP664" s="3"/>
      <c r="AQ664" s="3"/>
      <c r="AR664" s="3"/>
      <c r="AS664" s="3"/>
      <c r="AT664" s="3"/>
      <c r="AU664" s="3"/>
      <c r="AV664" s="3"/>
      <c r="AW664" s="3"/>
      <c r="AX664" s="3"/>
      <c r="AY664" s="3"/>
      <c r="AZ664" s="3"/>
      <c r="BA664" s="3"/>
      <c r="BB664" s="3"/>
      <c r="BC664" s="3"/>
    </row>
    <row r="665" spans="1:55" x14ac:dyDescent="0.25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  <c r="AE665" s="3"/>
      <c r="AF665" s="3"/>
      <c r="AG665" s="3"/>
      <c r="AH665" s="3"/>
      <c r="AI665" s="3"/>
      <c r="AJ665" s="3"/>
      <c r="AK665" s="3"/>
      <c r="AL665" s="3"/>
      <c r="AM665" s="3"/>
      <c r="AN665" s="3"/>
      <c r="AO665" s="3"/>
      <c r="AP665" s="3"/>
      <c r="AQ665" s="3"/>
      <c r="AR665" s="3"/>
      <c r="AS665" s="3"/>
      <c r="AT665" s="3"/>
      <c r="AU665" s="3"/>
      <c r="AV665" s="3"/>
      <c r="AW665" s="3"/>
      <c r="AX665" s="3"/>
      <c r="AY665" s="3"/>
      <c r="AZ665" s="3"/>
      <c r="BA665" s="3"/>
      <c r="BB665" s="3"/>
      <c r="BC665" s="3"/>
    </row>
    <row r="666" spans="1:55" x14ac:dyDescent="0.25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  <c r="AE666" s="3"/>
      <c r="AF666" s="3"/>
      <c r="AG666" s="3"/>
      <c r="AH666" s="3"/>
      <c r="AI666" s="3"/>
      <c r="AJ666" s="3"/>
      <c r="AK666" s="3"/>
      <c r="AL666" s="3"/>
      <c r="AM666" s="3"/>
      <c r="AN666" s="3"/>
      <c r="AO666" s="3"/>
      <c r="AP666" s="3"/>
      <c r="AQ666" s="3"/>
      <c r="AR666" s="3"/>
      <c r="AS666" s="3"/>
      <c r="AT666" s="3"/>
      <c r="AU666" s="3"/>
      <c r="AV666" s="3"/>
      <c r="AW666" s="3"/>
      <c r="AX666" s="3"/>
      <c r="AY666" s="3"/>
      <c r="AZ666" s="3"/>
      <c r="BA666" s="3"/>
      <c r="BB666" s="3"/>
      <c r="BC666" s="3"/>
    </row>
    <row r="667" spans="1:55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</row>
    <row r="668" spans="1:55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</row>
    <row r="669" spans="1:55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</row>
    <row r="670" spans="1:55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</row>
    <row r="671" spans="1:55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</row>
    <row r="672" spans="1:55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</row>
    <row r="673" spans="1:14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</row>
    <row r="674" spans="1:14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</row>
    <row r="675" spans="1:14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</row>
    <row r="676" spans="1:14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</row>
    <row r="677" spans="1:14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</row>
    <row r="678" spans="1:14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</row>
    <row r="679" spans="1:14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</row>
    <row r="680" spans="1:14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</row>
    <row r="681" spans="1:14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</row>
    <row r="682" spans="1:14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</row>
    <row r="683" spans="1:14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</row>
    <row r="684" spans="1:14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</row>
    <row r="685" spans="1:14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</row>
    <row r="686" spans="1:14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</row>
    <row r="687" spans="1:14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</row>
    <row r="688" spans="1:14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</row>
    <row r="689" spans="1:14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</row>
    <row r="690" spans="1:14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</row>
    <row r="691" spans="1:14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</row>
    <row r="692" spans="1:14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</row>
    <row r="693" spans="1:14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</row>
    <row r="694" spans="1:14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</row>
    <row r="695" spans="1:14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</row>
    <row r="696" spans="1:14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</row>
    <row r="697" spans="1:14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</row>
    <row r="698" spans="1:14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</row>
    <row r="699" spans="1:14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</row>
    <row r="700" spans="1:14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</row>
    <row r="701" spans="1:14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</row>
    <row r="702" spans="1:14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</row>
    <row r="703" spans="1:14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</row>
    <row r="704" spans="1:14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</row>
    <row r="705" spans="1:14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</row>
    <row r="706" spans="1:14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</row>
    <row r="707" spans="1:14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</row>
    <row r="708" spans="1:14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</row>
    <row r="709" spans="1:14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</row>
    <row r="710" spans="1:14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</row>
    <row r="711" spans="1:14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</row>
    <row r="712" spans="1:14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</row>
    <row r="713" spans="1:14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</row>
    <row r="714" spans="1:14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</row>
    <row r="715" spans="1:14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</row>
    <row r="716" spans="1:14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</row>
    <row r="717" spans="1:14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</row>
    <row r="718" spans="1:14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</row>
    <row r="719" spans="1:14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</row>
    <row r="720" spans="1:14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</row>
    <row r="721" spans="1:14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</row>
    <row r="722" spans="1:14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</row>
    <row r="723" spans="1:14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</row>
    <row r="724" spans="1:14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</row>
    <row r="725" spans="1:14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</row>
    <row r="726" spans="1:14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</row>
    <row r="727" spans="1:14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</row>
    <row r="728" spans="1:14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</row>
    <row r="729" spans="1:14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</row>
    <row r="730" spans="1:14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</row>
    <row r="731" spans="1:14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</row>
    <row r="732" spans="1:14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</row>
    <row r="733" spans="1:14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</row>
    <row r="734" spans="1:14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</row>
    <row r="735" spans="1:14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</row>
    <row r="736" spans="1:14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</row>
    <row r="737" spans="1:14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</row>
    <row r="738" spans="1:14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</row>
    <row r="739" spans="1:14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</row>
    <row r="740" spans="1:14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</row>
    <row r="741" spans="1:14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</row>
    <row r="742" spans="1:14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</row>
    <row r="743" spans="1:14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</row>
    <row r="744" spans="1:14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</row>
    <row r="745" spans="1:14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</row>
    <row r="746" spans="1:14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</row>
    <row r="747" spans="1:14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</row>
    <row r="748" spans="1:14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</row>
    <row r="749" spans="1:14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</row>
    <row r="750" spans="1:14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</row>
    <row r="751" spans="1:14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</row>
    <row r="752" spans="1:14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</row>
    <row r="753" spans="1:14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</row>
    <row r="754" spans="1:14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</row>
    <row r="755" spans="1:14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</row>
    <row r="756" spans="1:14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</row>
    <row r="757" spans="1:14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</row>
    <row r="758" spans="1:14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</row>
    <row r="759" spans="1:14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</row>
    <row r="760" spans="1:14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</row>
    <row r="761" spans="1:14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</row>
    <row r="762" spans="1:14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</row>
    <row r="763" spans="1:14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</row>
    <row r="764" spans="1:14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</row>
    <row r="765" spans="1:14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</row>
    <row r="766" spans="1:14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</row>
    <row r="767" spans="1:14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</row>
    <row r="768" spans="1:14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</row>
    <row r="769" spans="1:14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</row>
    <row r="770" spans="1:14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</row>
    <row r="771" spans="1:14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</row>
    <row r="772" spans="1:14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</row>
    <row r="773" spans="1:14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</row>
    <row r="774" spans="1:14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</row>
    <row r="775" spans="1:14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</row>
    <row r="776" spans="1:14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</row>
    <row r="777" spans="1:14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</row>
    <row r="778" spans="1:14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</row>
    <row r="779" spans="1:14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</row>
    <row r="780" spans="1:14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</row>
    <row r="781" spans="1:14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</row>
    <row r="782" spans="1:14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</row>
    <row r="783" spans="1:14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</row>
    <row r="784" spans="1:14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</row>
    <row r="785" spans="1:14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</row>
    <row r="786" spans="1:14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</row>
    <row r="787" spans="1:14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</row>
    <row r="788" spans="1:14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</row>
    <row r="789" spans="1:14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</row>
    <row r="790" spans="1:14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</row>
    <row r="791" spans="1:14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</row>
    <row r="792" spans="1:14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</row>
    <row r="793" spans="1:14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</row>
    <row r="794" spans="1:14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</row>
    <row r="795" spans="1:14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</row>
    <row r="796" spans="1:14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</row>
    <row r="797" spans="1:14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</row>
    <row r="798" spans="1:14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</row>
    <row r="799" spans="1:14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</row>
    <row r="800" spans="1:14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</row>
    <row r="801" spans="1:14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</row>
    <row r="802" spans="1:14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</row>
    <row r="803" spans="1:14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</row>
    <row r="804" spans="1:14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</row>
    <row r="805" spans="1:14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</row>
    <row r="806" spans="1:14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</row>
    <row r="807" spans="1:14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</row>
    <row r="808" spans="1:14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</row>
    <row r="809" spans="1:14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</row>
    <row r="810" spans="1:14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</row>
    <row r="811" spans="1:14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</row>
    <row r="812" spans="1:14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</row>
    <row r="813" spans="1:14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</row>
    <row r="814" spans="1:14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</row>
    <row r="815" spans="1:14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</row>
    <row r="816" spans="1:14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</row>
    <row r="817" spans="1:14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</row>
    <row r="818" spans="1:14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</row>
    <row r="819" spans="1:14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</row>
    <row r="820" spans="1:14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</row>
    <row r="821" spans="1:14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</row>
    <row r="822" spans="1:14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</row>
    <row r="823" spans="1:14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</row>
    <row r="824" spans="1:14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</row>
    <row r="825" spans="1:14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</row>
    <row r="826" spans="1:14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</row>
    <row r="827" spans="1:14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</row>
    <row r="828" spans="1:14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</row>
    <row r="829" spans="1:14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</row>
    <row r="830" spans="1:14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</row>
    <row r="831" spans="1:14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</row>
    <row r="832" spans="1:14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</row>
    <row r="833" spans="1:14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</row>
    <row r="834" spans="1:14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</row>
    <row r="835" spans="1:14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</row>
    <row r="836" spans="1:14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</row>
    <row r="837" spans="1:14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</row>
    <row r="838" spans="1:14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</row>
    <row r="839" spans="1:14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</row>
    <row r="840" spans="1:14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</row>
    <row r="841" spans="1:14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</row>
    <row r="842" spans="1:14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</row>
    <row r="843" spans="1:14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</row>
    <row r="844" spans="1:14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</row>
    <row r="845" spans="1:14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</row>
    <row r="846" spans="1:14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</row>
    <row r="847" spans="1:14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</row>
    <row r="848" spans="1:14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</row>
    <row r="849" spans="1:14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</row>
    <row r="850" spans="1:14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</row>
    <row r="851" spans="1:14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</row>
    <row r="852" spans="1:14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</row>
    <row r="853" spans="1:14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</row>
    <row r="854" spans="1:14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</row>
    <row r="855" spans="1:14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</row>
    <row r="856" spans="1:14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</row>
    <row r="857" spans="1:14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</row>
    <row r="858" spans="1:14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</row>
    <row r="859" spans="1:14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</row>
    <row r="860" spans="1:14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</row>
    <row r="861" spans="1:14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</row>
    <row r="862" spans="1:14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</row>
    <row r="863" spans="1:14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</row>
    <row r="864" spans="1:14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</row>
    <row r="865" spans="1:14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</row>
    <row r="866" spans="1:14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</row>
    <row r="867" spans="1:14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</row>
    <row r="868" spans="1:14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</row>
    <row r="869" spans="1:14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</row>
    <row r="870" spans="1:14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</row>
    <row r="871" spans="1:14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</row>
    <row r="872" spans="1:14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</row>
    <row r="873" spans="1:14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</row>
    <row r="874" spans="1:14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</row>
    <row r="875" spans="1:14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</row>
    <row r="876" spans="1:14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</row>
    <row r="877" spans="1:14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</row>
    <row r="878" spans="1:14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</row>
    <row r="879" spans="1:14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</row>
    <row r="880" spans="1:14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</row>
    <row r="881" spans="1:14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</row>
    <row r="882" spans="1:14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</row>
    <row r="883" spans="1:14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</row>
    <row r="884" spans="1:14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</row>
    <row r="885" spans="1:14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</row>
    <row r="886" spans="1:14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</row>
    <row r="887" spans="1:14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</row>
    <row r="888" spans="1:14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</row>
    <row r="889" spans="1:14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</row>
    <row r="890" spans="1:14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</row>
    <row r="891" spans="1:14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</row>
    <row r="892" spans="1:14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</row>
    <row r="893" spans="1:14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</row>
    <row r="894" spans="1:14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</row>
    <row r="895" spans="1:14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</row>
    <row r="896" spans="1:14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</row>
    <row r="897" spans="1:14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</row>
    <row r="898" spans="1:14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</row>
    <row r="899" spans="1:14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</row>
    <row r="900" spans="1:14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</row>
    <row r="901" spans="1:14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</row>
    <row r="902" spans="1:14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</row>
    <row r="903" spans="1:14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</row>
    <row r="904" spans="1:14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</row>
    <row r="905" spans="1:14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</row>
    <row r="906" spans="1:14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</row>
    <row r="907" spans="1:14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</row>
    <row r="908" spans="1:14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</row>
    <row r="909" spans="1:14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</row>
    <row r="910" spans="1:14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</row>
    <row r="911" spans="1:14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</row>
    <row r="912" spans="1:14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</row>
    <row r="913" spans="1:14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</row>
    <row r="914" spans="1:14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</row>
    <row r="915" spans="1:14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</row>
    <row r="916" spans="1:14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</row>
    <row r="917" spans="1:14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</row>
    <row r="918" spans="1:14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</row>
    <row r="919" spans="1:14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</row>
    <row r="920" spans="1:14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</row>
    <row r="921" spans="1:14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</row>
    <row r="922" spans="1:14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</row>
    <row r="923" spans="1:14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</row>
    <row r="924" spans="1:14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</row>
    <row r="925" spans="1:14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</row>
    <row r="926" spans="1:14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</row>
    <row r="927" spans="1:14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</row>
    <row r="928" spans="1:14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</row>
    <row r="929" spans="1:14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</row>
    <row r="930" spans="1:14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</row>
    <row r="931" spans="1:14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</row>
    <row r="932" spans="1:14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</row>
    <row r="933" spans="1:14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</row>
    <row r="934" spans="1:14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</row>
    <row r="935" spans="1:14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</row>
    <row r="936" spans="1:14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</row>
    <row r="937" spans="1:14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</row>
    <row r="938" spans="1:14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</row>
    <row r="939" spans="1:14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</row>
    <row r="940" spans="1:14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</row>
    <row r="941" spans="1:14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</row>
    <row r="942" spans="1:14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</row>
    <row r="943" spans="1:14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</row>
    <row r="944" spans="1:14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</row>
    <row r="945" spans="1:14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</row>
    <row r="946" spans="1:14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</row>
    <row r="947" spans="1:14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</row>
    <row r="948" spans="1:14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</row>
    <row r="949" spans="1:14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</row>
    <row r="950" spans="1:14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</row>
    <row r="951" spans="1:14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</row>
    <row r="952" spans="1:14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</row>
    <row r="953" spans="1:14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</row>
    <row r="954" spans="1:14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</row>
    <row r="955" spans="1:14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</row>
    <row r="956" spans="1:14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</row>
    <row r="957" spans="1:14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</row>
    <row r="958" spans="1:14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</row>
    <row r="959" spans="1:14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</row>
    <row r="960" spans="1:14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</row>
    <row r="961" spans="1:14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</row>
    <row r="962" spans="1:14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</row>
    <row r="963" spans="1:14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</row>
  </sheetData>
  <dataConsolidate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09"/>
  <sheetViews>
    <sheetView tabSelected="1" view="pageBreakPreview" topLeftCell="C370" zoomScale="130" zoomScaleNormal="120" zoomScaleSheetLayoutView="130" workbookViewId="0">
      <selection activeCell="C377" sqref="C377"/>
    </sheetView>
  </sheetViews>
  <sheetFormatPr defaultRowHeight="12.75" customHeight="1" x14ac:dyDescent="0.25"/>
  <cols>
    <col min="1" max="1" width="3.7109375" customWidth="1"/>
    <col min="2" max="8" width="16.7109375" customWidth="1"/>
    <col min="9" max="9" width="19.7109375" customWidth="1"/>
  </cols>
  <sheetData>
    <row r="1" spans="1:9" ht="17.100000000000001" customHeight="1" x14ac:dyDescent="0.3">
      <c r="G1" s="166" t="s">
        <v>319</v>
      </c>
      <c r="H1" s="166"/>
      <c r="I1" s="73"/>
    </row>
    <row r="2" spans="1:9" ht="17.100000000000001" customHeight="1" x14ac:dyDescent="0.3">
      <c r="G2" s="166" t="s">
        <v>320</v>
      </c>
      <c r="H2" s="166"/>
      <c r="I2" s="73"/>
    </row>
    <row r="3" spans="1:9" ht="30" customHeight="1" x14ac:dyDescent="0.3">
      <c r="G3" s="166" t="s">
        <v>371</v>
      </c>
      <c r="H3" s="166"/>
      <c r="I3" s="73"/>
    </row>
    <row r="4" spans="1:9" ht="12.75" customHeight="1" thickBot="1" x14ac:dyDescent="0.3"/>
    <row r="5" spans="1:9" ht="20.100000000000001" customHeight="1" x14ac:dyDescent="0.25">
      <c r="A5" s="70"/>
      <c r="B5" s="70"/>
      <c r="C5" s="87"/>
      <c r="D5" s="172" t="s">
        <v>309</v>
      </c>
      <c r="E5" s="172"/>
      <c r="F5" s="172"/>
      <c r="G5" s="172"/>
      <c r="H5" s="88"/>
      <c r="I5" s="70"/>
    </row>
    <row r="6" spans="1:9" s="62" customFormat="1" ht="20.100000000000001" customHeight="1" x14ac:dyDescent="0.25">
      <c r="C6" s="89"/>
      <c r="D6" s="171" t="s">
        <v>330</v>
      </c>
      <c r="E6" s="171"/>
      <c r="F6" s="171"/>
      <c r="G6" s="171"/>
      <c r="H6" s="90"/>
    </row>
    <row r="7" spans="1:9" s="62" customFormat="1" ht="12.75" customHeight="1" x14ac:dyDescent="0.25">
      <c r="C7" s="89"/>
      <c r="D7" s="91"/>
      <c r="E7" s="91"/>
      <c r="F7" s="91"/>
      <c r="G7" s="91"/>
      <c r="H7" s="90"/>
    </row>
    <row r="8" spans="1:9" ht="20.100000000000001" customHeight="1" x14ac:dyDescent="0.25">
      <c r="A8" s="71"/>
      <c r="B8" s="71"/>
      <c r="C8" s="92"/>
      <c r="D8" s="173" t="s">
        <v>311</v>
      </c>
      <c r="E8" s="173"/>
      <c r="F8" s="173"/>
      <c r="G8" s="173"/>
      <c r="H8" s="93"/>
      <c r="I8" s="71"/>
    </row>
    <row r="9" spans="1:9" ht="20.100000000000001" customHeight="1" thickBot="1" x14ac:dyDescent="0.3">
      <c r="C9" s="94"/>
      <c r="D9" s="170" t="s">
        <v>370</v>
      </c>
      <c r="E9" s="170"/>
      <c r="F9" s="170"/>
      <c r="G9" s="170"/>
      <c r="H9" s="95"/>
    </row>
    <row r="10" spans="1:9" ht="12.75" customHeight="1" x14ac:dyDescent="0.25">
      <c r="C10" s="94"/>
      <c r="D10" s="96"/>
      <c r="E10" s="96"/>
      <c r="F10" s="96"/>
      <c r="G10" s="96"/>
      <c r="H10" s="95"/>
    </row>
    <row r="11" spans="1:9" ht="12.75" customHeight="1" x14ac:dyDescent="0.25">
      <c r="C11" s="94"/>
      <c r="D11" s="97"/>
      <c r="E11" s="98" t="s">
        <v>312</v>
      </c>
      <c r="F11" s="134">
        <v>5</v>
      </c>
      <c r="G11" s="99"/>
      <c r="H11" s="95"/>
    </row>
    <row r="12" spans="1:9" ht="12.75" customHeight="1" x14ac:dyDescent="0.25">
      <c r="C12" s="94"/>
      <c r="D12" s="99"/>
      <c r="E12" s="98" t="s">
        <v>313</v>
      </c>
      <c r="F12" s="135">
        <v>43027</v>
      </c>
      <c r="G12" s="99"/>
      <c r="H12" s="95"/>
    </row>
    <row r="13" spans="1:9" ht="12.75" customHeight="1" thickBot="1" x14ac:dyDescent="0.3">
      <c r="C13" s="100"/>
      <c r="D13" s="101"/>
      <c r="E13" s="101"/>
      <c r="F13" s="101"/>
      <c r="G13" s="101"/>
      <c r="H13" s="102"/>
    </row>
    <row r="14" spans="1:9" ht="12.75" customHeight="1" x14ac:dyDescent="0.25">
      <c r="C14" s="76"/>
      <c r="D14" s="76"/>
      <c r="E14" s="76"/>
      <c r="F14" s="76"/>
      <c r="G14" s="76"/>
      <c r="H14" s="76"/>
    </row>
    <row r="15" spans="1:9" ht="12.75" customHeight="1" x14ac:dyDescent="0.25">
      <c r="C15" s="76"/>
      <c r="D15" s="76"/>
      <c r="E15" s="76"/>
      <c r="F15" s="76"/>
      <c r="G15" s="76"/>
      <c r="H15" s="76"/>
    </row>
    <row r="16" spans="1:9" ht="15" customHeight="1" x14ac:dyDescent="0.25">
      <c r="C16" s="167" t="s">
        <v>314</v>
      </c>
      <c r="D16" s="168"/>
      <c r="E16" s="177" t="s">
        <v>376</v>
      </c>
      <c r="F16" s="178"/>
      <c r="G16" s="178"/>
      <c r="H16" s="179"/>
    </row>
    <row r="17" spans="2:8" ht="12.75" customHeight="1" x14ac:dyDescent="0.25">
      <c r="C17" s="76"/>
      <c r="D17" s="76"/>
      <c r="E17" s="77"/>
      <c r="F17" s="77"/>
      <c r="G17" s="77"/>
      <c r="H17" s="77"/>
    </row>
    <row r="18" spans="2:8" ht="12.75" customHeight="1" x14ac:dyDescent="0.25">
      <c r="C18" s="76"/>
      <c r="D18" s="76"/>
      <c r="E18" s="77"/>
      <c r="F18" s="77"/>
      <c r="G18" s="77"/>
      <c r="H18" s="77"/>
    </row>
    <row r="19" spans="2:8" ht="15" customHeight="1" x14ac:dyDescent="0.25">
      <c r="C19" s="167" t="s">
        <v>317</v>
      </c>
      <c r="D19" s="168"/>
      <c r="E19" s="182">
        <v>4915</v>
      </c>
      <c r="F19" s="183"/>
      <c r="G19" s="183"/>
      <c r="H19" s="184"/>
    </row>
    <row r="20" spans="2:8" ht="12.75" customHeight="1" x14ac:dyDescent="0.25">
      <c r="C20" s="76"/>
      <c r="D20" s="76"/>
      <c r="E20" s="77"/>
      <c r="F20" s="77"/>
      <c r="G20" s="77"/>
      <c r="H20" s="77"/>
    </row>
    <row r="21" spans="2:8" ht="12.75" customHeight="1" x14ac:dyDescent="0.25">
      <c r="C21" s="76"/>
      <c r="D21" s="76"/>
      <c r="E21" s="77"/>
      <c r="F21" s="77"/>
      <c r="G21" s="77"/>
      <c r="H21" s="77"/>
    </row>
    <row r="22" spans="2:8" ht="15" customHeight="1" x14ac:dyDescent="0.25">
      <c r="C22" s="167" t="s">
        <v>322</v>
      </c>
      <c r="D22" s="168"/>
      <c r="E22" s="177">
        <v>134</v>
      </c>
      <c r="F22" s="178"/>
      <c r="G22" s="178"/>
      <c r="H22" s="179"/>
    </row>
    <row r="23" spans="2:8" ht="12.75" customHeight="1" x14ac:dyDescent="0.25">
      <c r="C23" s="76"/>
      <c r="D23" s="76"/>
      <c r="E23" s="77"/>
      <c r="F23" s="77"/>
      <c r="G23" s="77"/>
      <c r="H23" s="77"/>
    </row>
    <row r="24" spans="2:8" ht="12.75" customHeight="1" x14ac:dyDescent="0.25">
      <c r="C24" s="76"/>
      <c r="D24" s="76"/>
      <c r="E24" s="78" t="s">
        <v>315</v>
      </c>
      <c r="F24" s="78" t="s">
        <v>316</v>
      </c>
      <c r="G24" s="78" t="s">
        <v>334</v>
      </c>
      <c r="H24" s="78" t="s">
        <v>321</v>
      </c>
    </row>
    <row r="25" spans="2:8" ht="15" customHeight="1" x14ac:dyDescent="0.25">
      <c r="C25" s="167" t="s">
        <v>318</v>
      </c>
      <c r="D25" s="168"/>
      <c r="E25" s="82">
        <v>7</v>
      </c>
      <c r="F25" s="82">
        <v>14</v>
      </c>
      <c r="G25" s="82">
        <v>75</v>
      </c>
      <c r="H25" s="82">
        <v>58</v>
      </c>
    </row>
    <row r="26" spans="2:8" ht="12.75" customHeight="1" x14ac:dyDescent="0.25">
      <c r="C26" s="76"/>
      <c r="D26" s="76"/>
      <c r="E26" s="77"/>
      <c r="F26" s="77"/>
      <c r="G26" s="77"/>
      <c r="H26" s="77"/>
    </row>
    <row r="27" spans="2:8" ht="12.75" customHeight="1" x14ac:dyDescent="0.25">
      <c r="C27" s="76"/>
      <c r="D27" s="76"/>
      <c r="E27" s="77"/>
      <c r="F27" s="77"/>
      <c r="G27" s="77"/>
      <c r="H27" s="77"/>
    </row>
    <row r="28" spans="2:8" ht="15" customHeight="1" x14ac:dyDescent="0.25">
      <c r="C28" s="175" t="str">
        <f>IF(D6="общественной территории","Составитель паспорта:","Количество подъездов:")</f>
        <v>Количество подъездов:</v>
      </c>
      <c r="D28" s="176"/>
      <c r="E28" s="177">
        <v>3</v>
      </c>
      <c r="F28" s="178"/>
      <c r="G28" s="178"/>
      <c r="H28" s="179"/>
    </row>
    <row r="29" spans="2:8" ht="12.75" customHeight="1" x14ac:dyDescent="0.25">
      <c r="B29" s="1"/>
      <c r="C29" s="79"/>
      <c r="D29" s="76"/>
      <c r="E29" s="76"/>
      <c r="F29" s="79"/>
      <c r="G29" s="79"/>
      <c r="H29" s="79"/>
    </row>
    <row r="30" spans="2:8" ht="12.75" customHeight="1" x14ac:dyDescent="0.25">
      <c r="B30" s="1"/>
      <c r="C30" s="79"/>
      <c r="D30" s="79"/>
      <c r="E30" s="79"/>
      <c r="F30" s="79"/>
      <c r="G30" s="79"/>
      <c r="H30" s="79"/>
    </row>
    <row r="31" spans="2:8" ht="15" customHeight="1" x14ac:dyDescent="0.25">
      <c r="C31" s="169" t="str">
        <f>IF(D6="общественной территории","","Составитель паспорта:")</f>
        <v>Составитель паспорта:</v>
      </c>
      <c r="D31" s="169"/>
      <c r="E31" s="174" t="s">
        <v>375</v>
      </c>
      <c r="F31" s="174"/>
      <c r="G31" s="174"/>
      <c r="H31" s="174"/>
    </row>
    <row r="32" spans="2:8" ht="12.75" customHeight="1" x14ac:dyDescent="0.25">
      <c r="C32" s="76"/>
      <c r="D32" s="76"/>
      <c r="E32" s="77"/>
      <c r="F32" s="77"/>
      <c r="G32" s="77"/>
      <c r="H32" s="77"/>
    </row>
    <row r="33" spans="1:9" ht="12.75" customHeight="1" x14ac:dyDescent="0.25">
      <c r="C33" s="76"/>
      <c r="D33" s="76"/>
      <c r="E33" s="77"/>
      <c r="F33" s="77"/>
      <c r="G33" s="77"/>
      <c r="H33" s="77"/>
    </row>
    <row r="34" spans="1:9" ht="12.75" customHeight="1" x14ac:dyDescent="0.25">
      <c r="B34" s="1"/>
      <c r="C34" s="80" t="str">
        <f>IF(D6="общественной территории","","Представитель заинтересованных лиц:")</f>
        <v>Представитель заинтересованных лиц:</v>
      </c>
      <c r="D34" s="80"/>
      <c r="E34" s="79"/>
      <c r="F34" s="78"/>
      <c r="G34" s="191"/>
      <c r="H34" s="192"/>
    </row>
    <row r="35" spans="1:9" ht="12.75" customHeight="1" x14ac:dyDescent="0.25">
      <c r="B35" s="1"/>
      <c r="C35" s="80"/>
      <c r="D35" s="80"/>
      <c r="E35" s="79"/>
      <c r="F35" s="81" t="str">
        <f>IF(D6="общественной территории","","(подпись)")</f>
        <v>(подпись)</v>
      </c>
      <c r="G35" s="193" t="str">
        <f>IF(D6="общественной территории","","(ФИО)")</f>
        <v>(ФИО)</v>
      </c>
      <c r="H35" s="193"/>
    </row>
    <row r="36" spans="1:9" ht="12.75" customHeight="1" x14ac:dyDescent="0.25">
      <c r="B36" s="1"/>
      <c r="C36" s="74"/>
      <c r="D36" s="74"/>
      <c r="E36" s="1"/>
      <c r="F36" s="72"/>
      <c r="G36" s="75"/>
      <c r="H36" s="75"/>
    </row>
    <row r="37" spans="1:9" ht="12.75" customHeight="1" x14ac:dyDescent="0.25">
      <c r="B37" s="1"/>
      <c r="C37" s="74"/>
      <c r="D37" s="74"/>
      <c r="E37" s="1"/>
      <c r="F37" s="72"/>
      <c r="G37" s="75"/>
      <c r="H37" s="75"/>
    </row>
    <row r="38" spans="1:9" ht="12.75" customHeight="1" x14ac:dyDescent="0.25">
      <c r="B38" s="1"/>
      <c r="C38" s="74"/>
      <c r="D38" s="74"/>
      <c r="E38" s="1"/>
      <c r="F38" s="72"/>
      <c r="G38" s="75"/>
      <c r="H38" s="75"/>
    </row>
    <row r="39" spans="1:9" ht="20.100000000000001" customHeight="1" x14ac:dyDescent="0.25">
      <c r="B39" s="181" t="s">
        <v>331</v>
      </c>
      <c r="C39" s="181"/>
      <c r="D39" s="181"/>
      <c r="E39" s="181"/>
      <c r="F39" s="181"/>
      <c r="G39" s="181"/>
      <c r="H39" s="181"/>
      <c r="I39" s="181"/>
    </row>
    <row r="40" spans="1:9" ht="12.75" customHeight="1" x14ac:dyDescent="0.25">
      <c r="A40" s="103"/>
      <c r="B40" s="104"/>
      <c r="C40" s="105"/>
      <c r="D40" s="105"/>
      <c r="E40" s="104"/>
      <c r="F40" s="106"/>
      <c r="G40" s="107"/>
      <c r="H40" s="107"/>
      <c r="I40" s="108"/>
    </row>
    <row r="41" spans="1:9" ht="12.75" customHeight="1" x14ac:dyDescent="0.25">
      <c r="A41" s="109"/>
      <c r="B41" s="110"/>
      <c r="C41" s="74"/>
      <c r="D41" s="74"/>
      <c r="E41" s="110"/>
      <c r="F41" s="111"/>
      <c r="G41" s="112"/>
      <c r="H41" s="112"/>
      <c r="I41" s="113"/>
    </row>
    <row r="42" spans="1:9" ht="12.75" customHeight="1" x14ac:dyDescent="0.25">
      <c r="A42" s="109"/>
      <c r="B42" s="110"/>
      <c r="C42" s="74"/>
      <c r="D42" s="74"/>
      <c r="E42" s="110"/>
      <c r="F42" s="111"/>
      <c r="G42" s="112"/>
      <c r="H42" s="112"/>
      <c r="I42" s="113"/>
    </row>
    <row r="43" spans="1:9" ht="12.75" customHeight="1" x14ac:dyDescent="0.25">
      <c r="A43" s="109"/>
      <c r="B43" s="110"/>
      <c r="C43" s="74"/>
      <c r="D43" s="74"/>
      <c r="E43" s="110"/>
      <c r="F43" s="111"/>
      <c r="G43" s="112"/>
      <c r="H43" s="112"/>
      <c r="I43" s="113"/>
    </row>
    <row r="44" spans="1:9" ht="12.75" customHeight="1" x14ac:dyDescent="0.25">
      <c r="A44" s="109"/>
      <c r="B44" s="110"/>
      <c r="C44" s="74"/>
      <c r="D44" s="74"/>
      <c r="E44" s="110"/>
      <c r="F44" s="111"/>
      <c r="G44" s="112"/>
      <c r="H44" s="112"/>
      <c r="I44" s="113"/>
    </row>
    <row r="45" spans="1:9" ht="12.75" customHeight="1" x14ac:dyDescent="0.25">
      <c r="A45" s="109"/>
      <c r="B45" s="110"/>
      <c r="C45" s="74"/>
      <c r="D45" s="74"/>
      <c r="E45" s="110"/>
      <c r="F45" s="111"/>
      <c r="G45" s="112"/>
      <c r="H45" s="112"/>
      <c r="I45" s="113"/>
    </row>
    <row r="46" spans="1:9" ht="12.75" customHeight="1" x14ac:dyDescent="0.25">
      <c r="A46" s="109"/>
      <c r="B46" s="110"/>
      <c r="C46" s="74"/>
      <c r="D46" s="74"/>
      <c r="E46" s="110"/>
      <c r="F46" s="111"/>
      <c r="G46" s="112"/>
      <c r="H46" s="112"/>
      <c r="I46" s="113"/>
    </row>
    <row r="47" spans="1:9" ht="12.75" customHeight="1" x14ac:dyDescent="0.25">
      <c r="A47" s="109"/>
      <c r="B47" s="110"/>
      <c r="C47" s="74"/>
      <c r="D47" s="74"/>
      <c r="E47" s="110"/>
      <c r="F47" s="111"/>
      <c r="G47" s="112"/>
      <c r="H47" s="112"/>
      <c r="I47" s="113"/>
    </row>
    <row r="48" spans="1:9" ht="12.75" customHeight="1" x14ac:dyDescent="0.25">
      <c r="A48" s="109"/>
      <c r="B48" s="110"/>
      <c r="C48" s="74"/>
      <c r="D48" s="74"/>
      <c r="E48" s="110"/>
      <c r="F48" s="111"/>
      <c r="G48" s="112"/>
      <c r="H48" s="112"/>
      <c r="I48" s="113"/>
    </row>
    <row r="49" spans="1:9" ht="12.75" customHeight="1" x14ac:dyDescent="0.25">
      <c r="A49" s="109"/>
      <c r="B49" s="110"/>
      <c r="C49" s="74"/>
      <c r="D49" s="74"/>
      <c r="E49" s="110"/>
      <c r="F49" s="111"/>
      <c r="G49" s="112"/>
      <c r="H49" s="112"/>
      <c r="I49" s="113"/>
    </row>
    <row r="50" spans="1:9" ht="12.75" customHeight="1" x14ac:dyDescent="0.25">
      <c r="A50" s="109"/>
      <c r="B50" s="110"/>
      <c r="C50" s="74"/>
      <c r="D50" s="74"/>
      <c r="E50" s="110"/>
      <c r="F50" s="111"/>
      <c r="G50" s="112"/>
      <c r="H50" s="112"/>
      <c r="I50" s="113"/>
    </row>
    <row r="51" spans="1:9" ht="12.75" customHeight="1" x14ac:dyDescent="0.25">
      <c r="A51" s="109"/>
      <c r="B51" s="110"/>
      <c r="C51" s="74"/>
      <c r="D51" s="74"/>
      <c r="E51" s="110"/>
      <c r="F51" s="111"/>
      <c r="G51" s="112"/>
      <c r="H51" s="112"/>
      <c r="I51" s="113"/>
    </row>
    <row r="52" spans="1:9" ht="12.75" customHeight="1" x14ac:dyDescent="0.25">
      <c r="A52" s="109"/>
      <c r="B52" s="110"/>
      <c r="C52" s="74"/>
      <c r="D52" s="74"/>
      <c r="E52" s="110"/>
      <c r="F52" s="111"/>
      <c r="G52" s="112"/>
      <c r="H52" s="112"/>
      <c r="I52" s="113"/>
    </row>
    <row r="53" spans="1:9" ht="12.75" customHeight="1" x14ac:dyDescent="0.25">
      <c r="A53" s="109"/>
      <c r="B53" s="110"/>
      <c r="C53" s="74"/>
      <c r="D53" s="74"/>
      <c r="E53" s="110"/>
      <c r="F53" s="111"/>
      <c r="G53" s="112"/>
      <c r="H53" s="112"/>
      <c r="I53" s="113"/>
    </row>
    <row r="54" spans="1:9" ht="12.75" customHeight="1" x14ac:dyDescent="0.25">
      <c r="A54" s="109"/>
      <c r="B54" s="110"/>
      <c r="C54" s="74"/>
      <c r="D54" s="74"/>
      <c r="E54" s="110"/>
      <c r="F54" s="111"/>
      <c r="G54" s="112"/>
      <c r="H54" s="112"/>
      <c r="I54" s="113"/>
    </row>
    <row r="55" spans="1:9" ht="12.75" customHeight="1" x14ac:dyDescent="0.25">
      <c r="A55" s="109"/>
      <c r="B55" s="110"/>
      <c r="C55" s="74"/>
      <c r="D55" s="74"/>
      <c r="E55" s="110"/>
      <c r="F55" s="111"/>
      <c r="G55" s="112"/>
      <c r="H55" s="112"/>
      <c r="I55" s="113"/>
    </row>
    <row r="56" spans="1:9" ht="12.75" customHeight="1" x14ac:dyDescent="0.25">
      <c r="A56" s="109"/>
      <c r="B56" s="110"/>
      <c r="C56" s="74"/>
      <c r="D56" s="74"/>
      <c r="E56" s="110"/>
      <c r="F56" s="111"/>
      <c r="G56" s="112"/>
      <c r="H56" s="112"/>
      <c r="I56" s="113"/>
    </row>
    <row r="57" spans="1:9" ht="12.75" customHeight="1" x14ac:dyDescent="0.25">
      <c r="A57" s="109"/>
      <c r="B57" s="110"/>
      <c r="C57" s="74"/>
      <c r="D57" s="74"/>
      <c r="E57" s="110"/>
      <c r="F57" s="111"/>
      <c r="G57" s="112"/>
      <c r="H57" s="112"/>
      <c r="I57" s="113"/>
    </row>
    <row r="58" spans="1:9" ht="12.75" customHeight="1" x14ac:dyDescent="0.25">
      <c r="A58" s="109"/>
      <c r="B58" s="110"/>
      <c r="C58" s="74"/>
      <c r="D58" s="74"/>
      <c r="E58" s="110"/>
      <c r="F58" s="111"/>
      <c r="G58" s="112"/>
      <c r="H58" s="112"/>
      <c r="I58" s="113"/>
    </row>
    <row r="59" spans="1:9" ht="12.75" customHeight="1" x14ac:dyDescent="0.25">
      <c r="A59" s="109"/>
      <c r="B59" s="110"/>
      <c r="C59" s="74"/>
      <c r="D59" s="74"/>
      <c r="E59" s="110"/>
      <c r="F59" s="111"/>
      <c r="G59" s="112"/>
      <c r="H59" s="112"/>
      <c r="I59" s="113"/>
    </row>
    <row r="60" spans="1:9" ht="12.75" customHeight="1" x14ac:dyDescent="0.25">
      <c r="A60" s="109"/>
      <c r="B60" s="110"/>
      <c r="C60" s="74"/>
      <c r="D60" s="74"/>
      <c r="E60" s="110"/>
      <c r="F60" s="111"/>
      <c r="G60" s="112"/>
      <c r="H60" s="112"/>
      <c r="I60" s="113"/>
    </row>
    <row r="61" spans="1:9" ht="12.75" customHeight="1" x14ac:dyDescent="0.25">
      <c r="A61" s="109"/>
      <c r="B61" s="110"/>
      <c r="C61" s="74"/>
      <c r="D61" s="74"/>
      <c r="E61" s="110"/>
      <c r="F61" s="111"/>
      <c r="G61" s="112"/>
      <c r="H61" s="112"/>
      <c r="I61" s="113"/>
    </row>
    <row r="62" spans="1:9" ht="12.75" customHeight="1" x14ac:dyDescent="0.25">
      <c r="A62" s="109"/>
      <c r="B62" s="110"/>
      <c r="C62" s="74"/>
      <c r="D62" s="74"/>
      <c r="E62" s="110"/>
      <c r="F62" s="111"/>
      <c r="G62" s="112"/>
      <c r="H62" s="112"/>
      <c r="I62" s="113"/>
    </row>
    <row r="63" spans="1:9" ht="12.75" customHeight="1" x14ac:dyDescent="0.25">
      <c r="A63" s="109"/>
      <c r="B63" s="110"/>
      <c r="C63" s="74"/>
      <c r="D63" s="74"/>
      <c r="E63" s="110"/>
      <c r="F63" s="111"/>
      <c r="G63" s="112"/>
      <c r="H63" s="112"/>
      <c r="I63" s="113"/>
    </row>
    <row r="64" spans="1:9" ht="12.75" customHeight="1" x14ac:dyDescent="0.25">
      <c r="A64" s="109"/>
      <c r="B64" s="110"/>
      <c r="C64" s="74"/>
      <c r="D64" s="74"/>
      <c r="E64" s="110"/>
      <c r="F64" s="111"/>
      <c r="G64" s="112"/>
      <c r="H64" s="112"/>
      <c r="I64" s="113"/>
    </row>
    <row r="65" spans="1:9" ht="12.75" customHeight="1" x14ac:dyDescent="0.25">
      <c r="A65" s="109"/>
      <c r="B65" s="110"/>
      <c r="C65" s="74"/>
      <c r="D65" s="74"/>
      <c r="E65" s="110"/>
      <c r="F65" s="111"/>
      <c r="G65" s="112"/>
      <c r="H65" s="112"/>
      <c r="I65" s="113"/>
    </row>
    <row r="66" spans="1:9" ht="12.75" customHeight="1" x14ac:dyDescent="0.25">
      <c r="A66" s="109"/>
      <c r="B66" s="110"/>
      <c r="C66" s="74"/>
      <c r="D66" s="74"/>
      <c r="E66" s="110"/>
      <c r="F66" s="111"/>
      <c r="G66" s="112"/>
      <c r="H66" s="112"/>
      <c r="I66" s="113"/>
    </row>
    <row r="67" spans="1:9" ht="12.75" customHeight="1" x14ac:dyDescent="0.25">
      <c r="A67" s="109"/>
      <c r="B67" s="110"/>
      <c r="C67" s="74"/>
      <c r="D67" s="74"/>
      <c r="E67" s="110"/>
      <c r="F67" s="111"/>
      <c r="G67" s="112"/>
      <c r="H67" s="112"/>
      <c r="I67" s="113"/>
    </row>
    <row r="68" spans="1:9" ht="12.75" customHeight="1" x14ac:dyDescent="0.25">
      <c r="A68" s="109"/>
      <c r="B68" s="110"/>
      <c r="C68" s="74"/>
      <c r="D68" s="74"/>
      <c r="E68" s="110"/>
      <c r="F68" s="111"/>
      <c r="G68" s="112"/>
      <c r="H68" s="112"/>
      <c r="I68" s="113"/>
    </row>
    <row r="69" spans="1:9" ht="12.75" customHeight="1" x14ac:dyDescent="0.25">
      <c r="A69" s="109"/>
      <c r="B69" s="110"/>
      <c r="C69" s="74"/>
      <c r="D69" s="74"/>
      <c r="E69" s="110"/>
      <c r="F69" s="111"/>
      <c r="G69" s="112"/>
      <c r="H69" s="112"/>
      <c r="I69" s="113"/>
    </row>
    <row r="70" spans="1:9" ht="12.75" customHeight="1" x14ac:dyDescent="0.25">
      <c r="A70" s="114"/>
      <c r="B70" s="115"/>
      <c r="C70" s="116"/>
      <c r="D70" s="116"/>
      <c r="E70" s="115"/>
      <c r="F70" s="117"/>
      <c r="G70" s="118"/>
      <c r="H70" s="118"/>
      <c r="I70" s="119"/>
    </row>
    <row r="71" spans="1:9" ht="12.75" customHeight="1" x14ac:dyDescent="0.25">
      <c r="A71" s="188" t="s">
        <v>332</v>
      </c>
      <c r="B71" s="189"/>
      <c r="C71" s="189"/>
      <c r="D71" s="189"/>
      <c r="E71" s="190"/>
      <c r="F71" s="185" t="s">
        <v>333</v>
      </c>
      <c r="G71" s="186"/>
      <c r="H71" s="186"/>
      <c r="I71" s="187"/>
    </row>
    <row r="72" spans="1:9" ht="12.75" customHeight="1" x14ac:dyDescent="0.25">
      <c r="A72" s="109"/>
      <c r="B72" s="110"/>
      <c r="C72" s="74"/>
      <c r="D72" s="74"/>
      <c r="E72" s="120"/>
      <c r="F72" s="122"/>
      <c r="G72" s="112"/>
      <c r="H72" s="112"/>
      <c r="I72" s="113"/>
    </row>
    <row r="73" spans="1:9" ht="12.75" customHeight="1" x14ac:dyDescent="0.25">
      <c r="A73" s="109"/>
      <c r="B73" s="110"/>
      <c r="C73" s="74"/>
      <c r="D73" s="74"/>
      <c r="E73" s="120"/>
      <c r="F73" s="122"/>
      <c r="G73" s="112"/>
      <c r="H73" s="112"/>
      <c r="I73" s="113"/>
    </row>
    <row r="74" spans="1:9" ht="12.75" customHeight="1" x14ac:dyDescent="0.25">
      <c r="A74" s="109"/>
      <c r="B74" s="110"/>
      <c r="C74" s="74"/>
      <c r="D74" s="74"/>
      <c r="E74" s="120"/>
      <c r="F74" s="122"/>
      <c r="G74" s="112"/>
      <c r="H74" s="112"/>
      <c r="I74" s="113"/>
    </row>
    <row r="75" spans="1:9" ht="12.75" customHeight="1" x14ac:dyDescent="0.25">
      <c r="A75" s="109"/>
      <c r="B75" s="110"/>
      <c r="C75" s="74"/>
      <c r="D75" s="74"/>
      <c r="E75" s="120"/>
      <c r="F75" s="122"/>
      <c r="G75" s="112"/>
      <c r="H75" s="112"/>
      <c r="I75" s="113"/>
    </row>
    <row r="76" spans="1:9" ht="12.75" customHeight="1" x14ac:dyDescent="0.25">
      <c r="A76" s="109"/>
      <c r="B76" s="110"/>
      <c r="C76" s="74"/>
      <c r="D76" s="74"/>
      <c r="E76" s="120"/>
      <c r="F76" s="122"/>
      <c r="G76" s="112"/>
      <c r="H76" s="112"/>
      <c r="I76" s="113"/>
    </row>
    <row r="77" spans="1:9" ht="12.75" customHeight="1" x14ac:dyDescent="0.25">
      <c r="A77" s="109"/>
      <c r="B77" s="110"/>
      <c r="C77" s="74"/>
      <c r="D77" s="74"/>
      <c r="E77" s="120"/>
      <c r="F77" s="122"/>
      <c r="G77" s="112"/>
      <c r="H77" s="112"/>
      <c r="I77" s="113"/>
    </row>
    <row r="78" spans="1:9" ht="12.75" customHeight="1" x14ac:dyDescent="0.25">
      <c r="A78" s="109"/>
      <c r="B78" s="110"/>
      <c r="C78" s="74"/>
      <c r="D78" s="74"/>
      <c r="E78" s="120"/>
      <c r="F78" s="122"/>
      <c r="G78" s="112"/>
      <c r="H78" s="112"/>
      <c r="I78" s="113"/>
    </row>
    <row r="79" spans="1:9" ht="12.75" customHeight="1" x14ac:dyDescent="0.25">
      <c r="A79" s="109"/>
      <c r="B79" s="110"/>
      <c r="C79" s="74"/>
      <c r="D79" s="74"/>
      <c r="E79" s="120"/>
      <c r="F79" s="122"/>
      <c r="G79" s="112"/>
      <c r="H79" s="112"/>
      <c r="I79" s="113"/>
    </row>
    <row r="80" spans="1:9" ht="12.75" customHeight="1" x14ac:dyDescent="0.25">
      <c r="A80" s="114"/>
      <c r="B80" s="115"/>
      <c r="C80" s="116"/>
      <c r="D80" s="116"/>
      <c r="E80" s="121"/>
      <c r="F80" s="123"/>
      <c r="G80" s="118"/>
      <c r="H80" s="118"/>
      <c r="I80" s="119"/>
    </row>
    <row r="81" spans="1:9" ht="12.75" customHeight="1" x14ac:dyDescent="0.25">
      <c r="C81" s="52"/>
    </row>
    <row r="82" spans="1:9" ht="20.100000000000001" customHeight="1" x14ac:dyDescent="0.25">
      <c r="A82" s="140"/>
      <c r="B82" s="181" t="s">
        <v>259</v>
      </c>
      <c r="C82" s="181"/>
      <c r="D82" s="181"/>
      <c r="E82" s="181"/>
      <c r="F82" s="181"/>
      <c r="G82" s="181"/>
      <c r="H82" s="181"/>
      <c r="I82" s="181"/>
    </row>
    <row r="83" spans="1:9" ht="20.100000000000001" customHeight="1" x14ac:dyDescent="0.25">
      <c r="A83" s="146">
        <v>1</v>
      </c>
      <c r="B83" s="140"/>
      <c r="C83" s="140"/>
      <c r="D83" s="140"/>
      <c r="E83" s="140"/>
      <c r="F83" s="140"/>
      <c r="G83" s="140"/>
      <c r="H83" s="140"/>
      <c r="I83" s="140"/>
    </row>
    <row r="84" spans="1:9" ht="12.75" customHeight="1" x14ac:dyDescent="0.25">
      <c r="B84" s="54" t="s">
        <v>278</v>
      </c>
    </row>
    <row r="85" spans="1:9" ht="12.75" customHeight="1" x14ac:dyDescent="0.25">
      <c r="B85" s="60" t="s">
        <v>174</v>
      </c>
      <c r="C85" s="55" t="str">
        <f>IFERROR(INDEX(Инвентаризация!$B$9:$I$42,MATCH($B85,Инвентаризация!$B$9:$B$42,0),COLUMN()-1),"")</f>
        <v>Тип опоры</v>
      </c>
      <c r="D85" s="55" t="str">
        <f>IFERROR(INDEX(Инвентаризация!$B$9:$I$42,MATCH($B85,Инвентаризация!$B$9:$B$42,0),COLUMN()-1),"")</f>
        <v>Тип светильника</v>
      </c>
      <c r="E85" s="55" t="str">
        <f>IFERROR(INDEX(Инвентаризация!$B$9:$I$42,MATCH($B85,Инвентаризация!$B$9:$B$42,0),COLUMN()-1),"")</f>
        <v>Высота опоры, м</v>
      </c>
      <c r="F85" s="55" t="str">
        <f>IFERROR(INDEX(Инвентаризация!$B$9:$I$42,MATCH($B85,Инвентаризация!$B$9:$B$42,0),COLUMN()-1),"")</f>
        <v>Состояние</v>
      </c>
      <c r="G85" s="55" t="str">
        <f>IFERROR(INDEX(Инвентаризация!$B$9:$I$42,MATCH($B85,Инвентаризация!$B$9:$B$42,0),COLUMN()-1),"")</f>
        <v>Протяженность сети, п. м.</v>
      </c>
      <c r="H85" s="55" t="str">
        <f>IFERROR(INDEX(Инвентаризация!$B$9:$I$42,MATCH($B85,Инвентаризация!$B$9:$B$42,0),COLUMN()-1),"")</f>
        <v>Кол-во точек подключения, ед.</v>
      </c>
      <c r="I85" s="55" t="str">
        <f>IFERROR(INDEX(Инвентаризация!$B$9:$I$42,MATCH($B85,Инвентаризация!$B$9:$B$42,0),COLUMN()-1),"")</f>
        <v>Комментарии</v>
      </c>
    </row>
    <row r="87" spans="1:9" ht="30" customHeight="1" x14ac:dyDescent="0.25">
      <c r="A87" s="132" t="s">
        <v>261</v>
      </c>
      <c r="B87" s="132" t="s">
        <v>260</v>
      </c>
      <c r="C87" s="132" t="s">
        <v>263</v>
      </c>
      <c r="D87" s="132" t="s">
        <v>262</v>
      </c>
      <c r="E87" s="132" t="s">
        <v>264</v>
      </c>
      <c r="F87" s="132" t="s">
        <v>265</v>
      </c>
      <c r="G87" s="132" t="s">
        <v>266</v>
      </c>
      <c r="H87" s="132" t="s">
        <v>251</v>
      </c>
      <c r="I87" s="132" t="s">
        <v>47</v>
      </c>
    </row>
    <row r="88" spans="1:9" ht="12.75" customHeight="1" x14ac:dyDescent="0.25">
      <c r="A88" s="56" t="s">
        <v>280</v>
      </c>
      <c r="B88" s="56" t="s">
        <v>268</v>
      </c>
      <c r="C88" s="56" t="s">
        <v>268</v>
      </c>
      <c r="D88" s="56" t="s">
        <v>268</v>
      </c>
      <c r="E88" s="56" t="s">
        <v>268</v>
      </c>
      <c r="F88" s="57" t="s">
        <v>268</v>
      </c>
      <c r="G88" s="58" t="s">
        <v>267</v>
      </c>
      <c r="H88" s="56" t="s">
        <v>267</v>
      </c>
      <c r="I88" s="56" t="s">
        <v>269</v>
      </c>
    </row>
    <row r="89" spans="1:9" ht="12.75" customHeight="1" x14ac:dyDescent="0.25">
      <c r="A89" s="157">
        <f>IF(B89="","",COUNTA($B$89:B89))</f>
        <v>1</v>
      </c>
      <c r="B89" s="69" t="s">
        <v>172</v>
      </c>
      <c r="C89" s="158" t="s">
        <v>52</v>
      </c>
      <c r="D89" s="158"/>
      <c r="E89" s="158"/>
      <c r="F89" s="158" t="s">
        <v>209</v>
      </c>
      <c r="G89" s="141">
        <v>200</v>
      </c>
      <c r="H89" s="142">
        <v>3</v>
      </c>
      <c r="I89" s="159"/>
    </row>
    <row r="90" spans="1:9" ht="12.75" customHeight="1" x14ac:dyDescent="0.25">
      <c r="A90" s="157">
        <f>IF(B90="","",COUNTA($B$89:B90))</f>
        <v>2</v>
      </c>
      <c r="B90" s="69" t="s">
        <v>174</v>
      </c>
      <c r="C90" s="158" t="s">
        <v>254</v>
      </c>
      <c r="D90" s="158" t="s">
        <v>149</v>
      </c>
      <c r="E90" s="158" t="s">
        <v>258</v>
      </c>
      <c r="F90" s="158" t="s">
        <v>210</v>
      </c>
      <c r="G90" s="141">
        <v>200</v>
      </c>
      <c r="H90" s="142">
        <v>1</v>
      </c>
      <c r="I90" s="159"/>
    </row>
    <row r="91" spans="1:9" ht="12.75" customHeight="1" x14ac:dyDescent="0.25">
      <c r="A91" s="157" t="str">
        <f>IF(B91="","",COUNTA($B$89:B91))</f>
        <v/>
      </c>
      <c r="B91" s="69"/>
      <c r="C91" s="158"/>
      <c r="D91" s="158"/>
      <c r="E91" s="158"/>
      <c r="F91" s="158"/>
      <c r="G91" s="141"/>
      <c r="H91" s="142"/>
      <c r="I91" s="159"/>
    </row>
    <row r="92" spans="1:9" ht="12.75" customHeight="1" x14ac:dyDescent="0.25">
      <c r="A92" s="157" t="str">
        <f>IF(B92="","",COUNTA($B$89:B92))</f>
        <v/>
      </c>
      <c r="B92" s="69"/>
      <c r="C92" s="158"/>
      <c r="D92" s="158"/>
      <c r="E92" s="158"/>
      <c r="F92" s="158"/>
      <c r="G92" s="141"/>
      <c r="H92" s="142"/>
      <c r="I92" s="159"/>
    </row>
    <row r="93" spans="1:9" ht="12.75" customHeight="1" x14ac:dyDescent="0.25">
      <c r="A93" s="157" t="str">
        <f>IF(B93="","",COUNTA($B$89:B93))</f>
        <v/>
      </c>
      <c r="B93" s="69"/>
      <c r="C93" s="158"/>
      <c r="D93" s="158"/>
      <c r="E93" s="158"/>
      <c r="F93" s="158"/>
      <c r="G93" s="141"/>
      <c r="H93" s="142"/>
      <c r="I93" s="159"/>
    </row>
    <row r="94" spans="1:9" ht="12.75" customHeight="1" x14ac:dyDescent="0.25">
      <c r="A94" s="157" t="str">
        <f>IF(B94="","",COUNTA($B$89:B94))</f>
        <v/>
      </c>
      <c r="B94" s="69"/>
      <c r="C94" s="158"/>
      <c r="D94" s="158"/>
      <c r="E94" s="158"/>
      <c r="F94" s="158"/>
      <c r="G94" s="141"/>
      <c r="H94" s="142"/>
      <c r="I94" s="159"/>
    </row>
    <row r="95" spans="1:9" ht="12.75" customHeight="1" x14ac:dyDescent="0.25">
      <c r="A95" s="157" t="str">
        <f>IF(B95="","",COUNTA($B$89:B95))</f>
        <v/>
      </c>
      <c r="B95" s="69"/>
      <c r="C95" s="158"/>
      <c r="D95" s="158"/>
      <c r="E95" s="158"/>
      <c r="F95" s="158"/>
      <c r="G95" s="141"/>
      <c r="H95" s="142"/>
      <c r="I95" s="159"/>
    </row>
    <row r="96" spans="1:9" ht="12.75" customHeight="1" x14ac:dyDescent="0.25">
      <c r="A96" s="157" t="str">
        <f>IF(B96="","",COUNTA($B$89:B96))</f>
        <v/>
      </c>
      <c r="B96" s="69"/>
      <c r="C96" s="158"/>
      <c r="D96" s="158"/>
      <c r="E96" s="158"/>
      <c r="F96" s="158"/>
      <c r="G96" s="141"/>
      <c r="H96" s="142"/>
      <c r="I96" s="159"/>
    </row>
    <row r="97" spans="1:9" ht="12.75" customHeight="1" x14ac:dyDescent="0.25">
      <c r="A97" s="157" t="str">
        <f>IF(B97="","",COUNTA($B$89:B97))</f>
        <v/>
      </c>
      <c r="B97" s="69"/>
      <c r="C97" s="158"/>
      <c r="D97" s="158"/>
      <c r="E97" s="158"/>
      <c r="F97" s="158"/>
      <c r="G97" s="141"/>
      <c r="H97" s="142"/>
      <c r="I97" s="159"/>
    </row>
    <row r="98" spans="1:9" ht="12.75" customHeight="1" x14ac:dyDescent="0.25">
      <c r="A98" s="157" t="str">
        <f>IF(B98="","",COUNTA($B$89:B98))</f>
        <v/>
      </c>
      <c r="B98" s="69"/>
      <c r="C98" s="158"/>
      <c r="D98" s="158"/>
      <c r="E98" s="158"/>
      <c r="F98" s="158"/>
      <c r="G98" s="141"/>
      <c r="H98" s="142"/>
      <c r="I98" s="159"/>
    </row>
    <row r="99" spans="1:9" ht="12.75" customHeight="1" x14ac:dyDescent="0.25">
      <c r="A99" s="157" t="str">
        <f>IF(B99="","",COUNTA($B$89:B99))</f>
        <v/>
      </c>
      <c r="B99" s="69"/>
      <c r="C99" s="158"/>
      <c r="D99" s="158"/>
      <c r="E99" s="158"/>
      <c r="F99" s="158"/>
      <c r="G99" s="141"/>
      <c r="H99" s="142"/>
      <c r="I99" s="159"/>
    </row>
    <row r="100" spans="1:9" ht="12.75" customHeight="1" x14ac:dyDescent="0.25">
      <c r="A100" s="157" t="str">
        <f>IF(B100="","",COUNTA($B$89:B100))</f>
        <v/>
      </c>
      <c r="B100" s="69"/>
      <c r="C100" s="158"/>
      <c r="D100" s="158"/>
      <c r="E100" s="158"/>
      <c r="F100" s="158"/>
      <c r="G100" s="141"/>
      <c r="H100" s="142"/>
      <c r="I100" s="159"/>
    </row>
    <row r="101" spans="1:9" ht="12.75" customHeight="1" x14ac:dyDescent="0.25">
      <c r="A101" s="157" t="str">
        <f>IF(B101="","",COUNTA($B$89:B101))</f>
        <v/>
      </c>
      <c r="B101" s="69"/>
      <c r="C101" s="158"/>
      <c r="D101" s="158"/>
      <c r="E101" s="158"/>
      <c r="F101" s="158"/>
      <c r="G101" s="141"/>
      <c r="H101" s="142"/>
      <c r="I101" s="159"/>
    </row>
    <row r="102" spans="1:9" ht="12.75" customHeight="1" x14ac:dyDescent="0.25">
      <c r="A102" s="157" t="str">
        <f>IF(B102="","",COUNTA($B$89:B102))</f>
        <v/>
      </c>
      <c r="B102" s="69"/>
      <c r="C102" s="158"/>
      <c r="D102" s="158"/>
      <c r="E102" s="158"/>
      <c r="F102" s="158"/>
      <c r="G102" s="141"/>
      <c r="H102" s="142"/>
      <c r="I102" s="159"/>
    </row>
    <row r="103" spans="1:9" ht="12.75" customHeight="1" x14ac:dyDescent="0.25">
      <c r="A103" s="157" t="str">
        <f>IF(B103="","",COUNTA($B$89:B103))</f>
        <v/>
      </c>
      <c r="B103" s="69"/>
      <c r="C103" s="158"/>
      <c r="D103" s="158"/>
      <c r="E103" s="158"/>
      <c r="F103" s="158"/>
      <c r="G103" s="141"/>
      <c r="H103" s="142"/>
      <c r="I103" s="159"/>
    </row>
    <row r="104" spans="1:9" ht="12.75" customHeight="1" x14ac:dyDescent="0.25">
      <c r="A104" s="157" t="str">
        <f>IF(B104="","",COUNTA($B$89:B104))</f>
        <v/>
      </c>
      <c r="B104" s="69"/>
      <c r="C104" s="158"/>
      <c r="D104" s="158"/>
      <c r="E104" s="158"/>
      <c r="F104" s="158"/>
      <c r="G104" s="141"/>
      <c r="H104" s="142"/>
      <c r="I104" s="159"/>
    </row>
    <row r="105" spans="1:9" ht="12.75" customHeight="1" x14ac:dyDescent="0.25">
      <c r="A105" s="157" t="str">
        <f>IF(B105="","",COUNTA($B$89:B105))</f>
        <v/>
      </c>
      <c r="B105" s="69"/>
      <c r="C105" s="158"/>
      <c r="D105" s="158"/>
      <c r="E105" s="158"/>
      <c r="F105" s="158"/>
      <c r="G105" s="141"/>
      <c r="H105" s="142"/>
      <c r="I105" s="159"/>
    </row>
    <row r="106" spans="1:9" ht="12.75" customHeight="1" x14ac:dyDescent="0.25">
      <c r="A106" s="157" t="str">
        <f>IF(B106="","",COUNTA($B$89:B106))</f>
        <v/>
      </c>
      <c r="B106" s="69"/>
      <c r="C106" s="158"/>
      <c r="D106" s="158"/>
      <c r="E106" s="158"/>
      <c r="F106" s="158"/>
      <c r="G106" s="141"/>
      <c r="H106" s="142"/>
      <c r="I106" s="159"/>
    </row>
    <row r="107" spans="1:9" ht="12.75" customHeight="1" x14ac:dyDescent="0.25">
      <c r="A107" s="157" t="str">
        <f>IF(B107="","",COUNTA($B$89:B107))</f>
        <v/>
      </c>
      <c r="B107" s="69"/>
      <c r="C107" s="158"/>
      <c r="D107" s="158"/>
      <c r="E107" s="158"/>
      <c r="F107" s="158"/>
      <c r="G107" s="141"/>
      <c r="H107" s="142"/>
      <c r="I107" s="159"/>
    </row>
    <row r="108" spans="1:9" ht="12.75" customHeight="1" x14ac:dyDescent="0.25">
      <c r="A108" s="157" t="str">
        <f>IF(B108="","",COUNTA($B$89:B108))</f>
        <v/>
      </c>
      <c r="B108" s="69"/>
      <c r="C108" s="158"/>
      <c r="D108" s="158"/>
      <c r="E108" s="158"/>
      <c r="F108" s="158"/>
      <c r="G108" s="141"/>
      <c r="H108" s="142"/>
      <c r="I108" s="159"/>
    </row>
    <row r="109" spans="1:9" ht="12.75" customHeight="1" x14ac:dyDescent="0.25">
      <c r="A109" s="157" t="str">
        <f>IF(B109="","",COUNTA($B$89:B109))</f>
        <v/>
      </c>
      <c r="B109" s="69"/>
      <c r="C109" s="158"/>
      <c r="D109" s="158"/>
      <c r="E109" s="158"/>
      <c r="F109" s="158"/>
      <c r="G109" s="141"/>
      <c r="H109" s="142"/>
      <c r="I109" s="159"/>
    </row>
    <row r="110" spans="1:9" ht="12.75" customHeight="1" x14ac:dyDescent="0.25">
      <c r="A110" s="157" t="str">
        <f>IF(B110="","",COUNTA($B$89:B110))</f>
        <v/>
      </c>
      <c r="B110" s="69"/>
      <c r="C110" s="158"/>
      <c r="D110" s="158"/>
      <c r="E110" s="158"/>
      <c r="F110" s="158"/>
      <c r="G110" s="141"/>
      <c r="H110" s="142"/>
      <c r="I110" s="159"/>
    </row>
    <row r="111" spans="1:9" ht="12.75" customHeight="1" x14ac:dyDescent="0.25">
      <c r="A111" s="157" t="str">
        <f>IF(B111="","",COUNTA($B$89:B111))</f>
        <v/>
      </c>
      <c r="B111" s="69"/>
      <c r="C111" s="158"/>
      <c r="D111" s="158"/>
      <c r="E111" s="158"/>
      <c r="F111" s="158"/>
      <c r="G111" s="141"/>
      <c r="H111" s="142"/>
      <c r="I111" s="159"/>
    </row>
    <row r="112" spans="1:9" ht="12.75" customHeight="1" x14ac:dyDescent="0.25">
      <c r="A112" s="157" t="str">
        <f>IF(B112="","",COUNTA($B$89:B112))</f>
        <v/>
      </c>
      <c r="B112" s="69"/>
      <c r="C112" s="158"/>
      <c r="D112" s="158"/>
      <c r="E112" s="158"/>
      <c r="F112" s="158"/>
      <c r="G112" s="141"/>
      <c r="H112" s="142"/>
      <c r="I112" s="159"/>
    </row>
    <row r="113" spans="1:9" ht="12.75" customHeight="1" x14ac:dyDescent="0.25">
      <c r="A113" s="157" t="str">
        <f>IF(B113="","",COUNTA($B$89:B113))</f>
        <v/>
      </c>
      <c r="B113" s="69"/>
      <c r="C113" s="158"/>
      <c r="D113" s="158"/>
      <c r="E113" s="158"/>
      <c r="F113" s="158"/>
      <c r="G113" s="141"/>
      <c r="H113" s="142"/>
      <c r="I113" s="159"/>
    </row>
    <row r="114" spans="1:9" ht="12.75" customHeight="1" x14ac:dyDescent="0.25">
      <c r="A114" s="157" t="str">
        <f>IF(B114="","",COUNTA($B$89:B114))</f>
        <v/>
      </c>
      <c r="B114" s="69"/>
      <c r="C114" s="158"/>
      <c r="D114" s="158"/>
      <c r="E114" s="158"/>
      <c r="F114" s="158"/>
      <c r="G114" s="141"/>
      <c r="H114" s="142"/>
      <c r="I114" s="159"/>
    </row>
    <row r="115" spans="1:9" ht="12.75" customHeight="1" x14ac:dyDescent="0.25">
      <c r="A115" s="157" t="str">
        <f>IF(B115="","",COUNTA($B$89:B115))</f>
        <v/>
      </c>
      <c r="B115" s="69"/>
      <c r="C115" s="158"/>
      <c r="D115" s="158"/>
      <c r="E115" s="158"/>
      <c r="F115" s="158"/>
      <c r="G115" s="141"/>
      <c r="H115" s="142"/>
      <c r="I115" s="159"/>
    </row>
    <row r="116" spans="1:9" ht="12.75" customHeight="1" x14ac:dyDescent="0.25">
      <c r="A116" s="157" t="str">
        <f>IF(B116="","",COUNTA($B$89:B116))</f>
        <v/>
      </c>
      <c r="B116" s="69"/>
      <c r="C116" s="158"/>
      <c r="D116" s="158"/>
      <c r="E116" s="158"/>
      <c r="F116" s="158"/>
      <c r="G116" s="141"/>
      <c r="H116" s="142"/>
      <c r="I116" s="159"/>
    </row>
    <row r="117" spans="1:9" ht="12.75" customHeight="1" x14ac:dyDescent="0.25">
      <c r="A117" s="157" t="str">
        <f>IF(B117="","",COUNTA($B$89:B117))</f>
        <v/>
      </c>
      <c r="B117" s="69"/>
      <c r="C117" s="158"/>
      <c r="D117" s="158"/>
      <c r="E117" s="158"/>
      <c r="F117" s="158"/>
      <c r="G117" s="141"/>
      <c r="H117" s="142"/>
      <c r="I117" s="159"/>
    </row>
    <row r="118" spans="1:9" ht="12.75" customHeight="1" x14ac:dyDescent="0.25">
      <c r="A118" s="157" t="str">
        <f>IF(B118="","",COUNTA($B$89:B118))</f>
        <v/>
      </c>
      <c r="B118" s="69"/>
      <c r="C118" s="158"/>
      <c r="D118" s="158"/>
      <c r="E118" s="158"/>
      <c r="F118" s="158"/>
      <c r="G118" s="141"/>
      <c r="H118" s="142"/>
      <c r="I118" s="159"/>
    </row>
    <row r="119" spans="1:9" ht="12.75" customHeight="1" x14ac:dyDescent="0.25">
      <c r="A119" s="157" t="str">
        <f>IF(B119="","",COUNTA($B$89:B119))</f>
        <v/>
      </c>
      <c r="B119" s="69"/>
      <c r="C119" s="158"/>
      <c r="D119" s="158"/>
      <c r="E119" s="158"/>
      <c r="F119" s="158"/>
      <c r="G119" s="141"/>
      <c r="H119" s="142"/>
      <c r="I119" s="159"/>
    </row>
    <row r="120" spans="1:9" ht="12.75" customHeight="1" x14ac:dyDescent="0.25">
      <c r="A120" s="157" t="str">
        <f>IF(B120="","",COUNTA($B$89:B120))</f>
        <v/>
      </c>
      <c r="B120" s="69"/>
      <c r="C120" s="158"/>
      <c r="D120" s="158"/>
      <c r="E120" s="158"/>
      <c r="F120" s="158"/>
      <c r="G120" s="141"/>
      <c r="H120" s="142"/>
      <c r="I120" s="159"/>
    </row>
    <row r="121" spans="1:9" ht="12.75" customHeight="1" x14ac:dyDescent="0.25">
      <c r="A121" s="160" t="str">
        <f>IF(B121="","",COUNTA($B$89:B121))</f>
        <v/>
      </c>
      <c r="B121" s="69"/>
      <c r="C121" s="161"/>
      <c r="D121" s="161"/>
      <c r="E121" s="161"/>
      <c r="F121" s="161"/>
      <c r="G121" s="143"/>
      <c r="H121" s="144"/>
      <c r="I121" s="162"/>
    </row>
    <row r="123" spans="1:9" ht="20.100000000000001" customHeight="1" x14ac:dyDescent="0.25">
      <c r="A123" s="181" t="s">
        <v>270</v>
      </c>
      <c r="B123" s="181"/>
      <c r="C123" s="181"/>
      <c r="D123" s="181"/>
      <c r="E123" s="181"/>
      <c r="F123" s="181"/>
      <c r="G123" s="181"/>
      <c r="H123" s="181"/>
      <c r="I123" s="181"/>
    </row>
    <row r="124" spans="1:9" ht="20.100000000000001" customHeight="1" x14ac:dyDescent="0.25">
      <c r="A124" s="146">
        <v>2</v>
      </c>
      <c r="B124" s="147" t="s">
        <v>365</v>
      </c>
      <c r="C124" s="50"/>
      <c r="D124" s="50"/>
      <c r="E124" s="50"/>
      <c r="F124" s="50"/>
      <c r="G124" s="50"/>
      <c r="H124" s="50"/>
      <c r="I124" s="50"/>
    </row>
    <row r="125" spans="1:9" ht="12.75" customHeight="1" x14ac:dyDescent="0.25">
      <c r="A125" s="53"/>
      <c r="B125" s="54" t="s">
        <v>278</v>
      </c>
      <c r="C125" s="53"/>
      <c r="D125" s="53"/>
      <c r="E125" s="53"/>
      <c r="F125" s="53"/>
      <c r="G125" s="53"/>
      <c r="H125" s="53"/>
      <c r="I125" s="53"/>
    </row>
    <row r="126" spans="1:9" ht="12.75" customHeight="1" x14ac:dyDescent="0.25">
      <c r="A126" s="53"/>
      <c r="B126" s="60" t="s">
        <v>0</v>
      </c>
      <c r="C126" s="55" t="str">
        <f>IFERROR(INDEX(Инвентаризация!$B$52:$I$284,MATCH($B126,Инвентаризация!$B$52:$B$284,0),COLUMN()-1),"")</f>
        <v>Тип</v>
      </c>
      <c r="D126" s="55" t="str">
        <f>IFERROR(INDEX(Инвентаризация!$B$52:$I$284,MATCH($B126,Инвентаризация!$B$52:$B$284,0),COLUMN()-1),"")</f>
        <v>Нет характеристик</v>
      </c>
      <c r="E126" s="55" t="str">
        <f>IFERROR(INDEX(Инвентаризация!$B$52:$I$284,MATCH($B126,Инвентаризация!$B$52:$B$284,0),COLUMN()-1),"")</f>
        <v>Нет характеристик</v>
      </c>
      <c r="F126" s="55" t="str">
        <f>IFERROR(INDEX(Инвентаризация!$B$52:$I$284,MATCH($B126,Инвентаризация!$B$52:$B$284,0),COLUMN()-1),"")</f>
        <v>Состояние</v>
      </c>
      <c r="G126" s="55" t="str">
        <f>IFERROR(INDEX(Инвентаризация!$B$52:$I$284,MATCH($B126,Инвентаризация!$B$52:$B$284,0),COLUMN()-1),"")</f>
        <v>Площадь, кв. м</v>
      </c>
      <c r="H126" s="55" t="str">
        <f>IFERROR(INDEX(Инвентаризация!$B$52:$I$284,MATCH($B126,Инвентаризация!$B$52:$B$284,0),COLUMN()-1),"")</f>
        <v>Нет характеристик</v>
      </c>
      <c r="I126" s="55" t="str">
        <f>IFERROR(INDEX(Инвентаризация!$B$52:$I$284,MATCH($B126,Инвентаризация!$B$52:$B$284,0),COLUMN()-1),"")</f>
        <v>Комментарии</v>
      </c>
    </row>
    <row r="128" spans="1:9" ht="30" customHeight="1" x14ac:dyDescent="0.25">
      <c r="A128" s="132" t="s">
        <v>261</v>
      </c>
      <c r="B128" s="132" t="s">
        <v>260</v>
      </c>
      <c r="C128" s="132" t="s">
        <v>271</v>
      </c>
      <c r="D128" s="132" t="s">
        <v>272</v>
      </c>
      <c r="E128" s="132" t="s">
        <v>264</v>
      </c>
      <c r="F128" s="132" t="s">
        <v>265</v>
      </c>
      <c r="G128" s="132" t="s">
        <v>266</v>
      </c>
      <c r="H128" s="132" t="s">
        <v>251</v>
      </c>
      <c r="I128" s="132" t="s">
        <v>47</v>
      </c>
    </row>
    <row r="129" spans="1:9" ht="12.75" customHeight="1" x14ac:dyDescent="0.25">
      <c r="A129" s="56" t="s">
        <v>280</v>
      </c>
      <c r="B129" s="56" t="s">
        <v>268</v>
      </c>
      <c r="C129" s="56" t="s">
        <v>268</v>
      </c>
      <c r="D129" s="56" t="s">
        <v>268</v>
      </c>
      <c r="E129" s="56" t="s">
        <v>268</v>
      </c>
      <c r="F129" s="57" t="s">
        <v>268</v>
      </c>
      <c r="G129" s="58" t="s">
        <v>267</v>
      </c>
      <c r="H129" s="56" t="s">
        <v>267</v>
      </c>
      <c r="I129" s="56" t="s">
        <v>269</v>
      </c>
    </row>
    <row r="130" spans="1:9" ht="12.75" customHeight="1" x14ac:dyDescent="0.25">
      <c r="A130" s="157">
        <f>IF(B130="","",COUNTA($B$130:B130))</f>
        <v>1</v>
      </c>
      <c r="B130" s="69" t="s">
        <v>0</v>
      </c>
      <c r="C130" s="158" t="s">
        <v>4</v>
      </c>
      <c r="D130" s="158"/>
      <c r="E130" s="158"/>
      <c r="F130" s="158" t="s">
        <v>232</v>
      </c>
      <c r="G130" s="141">
        <v>150</v>
      </c>
      <c r="H130" s="142"/>
      <c r="I130" s="159"/>
    </row>
    <row r="131" spans="1:9" ht="12.75" customHeight="1" x14ac:dyDescent="0.25">
      <c r="A131" s="157" t="str">
        <f>IF(B131="","",COUNTA($B$130:B131))</f>
        <v/>
      </c>
      <c r="B131" s="69"/>
      <c r="C131" s="158"/>
      <c r="D131" s="158"/>
      <c r="E131" s="158"/>
      <c r="F131" s="158"/>
      <c r="G131" s="141"/>
      <c r="H131" s="142"/>
      <c r="I131" s="159"/>
    </row>
    <row r="132" spans="1:9" ht="12.75" customHeight="1" x14ac:dyDescent="0.25">
      <c r="A132" s="157" t="str">
        <f>IF(B132="","",COUNTA($B$130:B132))</f>
        <v/>
      </c>
      <c r="B132" s="69"/>
      <c r="C132" s="158"/>
      <c r="D132" s="158"/>
      <c r="E132" s="158"/>
      <c r="F132" s="158"/>
      <c r="G132" s="141"/>
      <c r="H132" s="142"/>
      <c r="I132" s="159"/>
    </row>
    <row r="133" spans="1:9" ht="12.75" customHeight="1" x14ac:dyDescent="0.25">
      <c r="A133" s="157" t="str">
        <f>IF(B133="","",COUNTA($B$130:B133))</f>
        <v/>
      </c>
      <c r="B133" s="69"/>
      <c r="C133" s="158"/>
      <c r="D133" s="158"/>
      <c r="E133" s="158"/>
      <c r="F133" s="158"/>
      <c r="G133" s="141"/>
      <c r="H133" s="142"/>
      <c r="I133" s="159"/>
    </row>
    <row r="134" spans="1:9" ht="12.75" customHeight="1" x14ac:dyDescent="0.25">
      <c r="A134" s="157" t="str">
        <f>IF(B134="","",COUNTA($B$130:B134))</f>
        <v/>
      </c>
      <c r="B134" s="69"/>
      <c r="C134" s="158"/>
      <c r="D134" s="158"/>
      <c r="E134" s="158"/>
      <c r="F134" s="158"/>
      <c r="G134" s="141"/>
      <c r="H134" s="142"/>
      <c r="I134" s="159"/>
    </row>
    <row r="135" spans="1:9" ht="12.75" customHeight="1" x14ac:dyDescent="0.25">
      <c r="A135" s="157" t="str">
        <f>IF(B135="","",COUNTA($B$130:B135))</f>
        <v/>
      </c>
      <c r="B135" s="69"/>
      <c r="C135" s="158"/>
      <c r="D135" s="158"/>
      <c r="E135" s="158"/>
      <c r="F135" s="158"/>
      <c r="G135" s="141"/>
      <c r="H135" s="142"/>
      <c r="I135" s="159"/>
    </row>
    <row r="136" spans="1:9" ht="12.75" customHeight="1" x14ac:dyDescent="0.25">
      <c r="A136" s="157" t="str">
        <f>IF(B136="","",COUNTA($B$130:B136))</f>
        <v/>
      </c>
      <c r="B136" s="69"/>
      <c r="C136" s="158"/>
      <c r="D136" s="158"/>
      <c r="E136" s="158"/>
      <c r="F136" s="158"/>
      <c r="G136" s="141"/>
      <c r="H136" s="142"/>
      <c r="I136" s="159"/>
    </row>
    <row r="137" spans="1:9" ht="12.75" customHeight="1" x14ac:dyDescent="0.25">
      <c r="A137" s="157" t="str">
        <f>IF(B137="","",COUNTA($B$130:B137))</f>
        <v/>
      </c>
      <c r="B137" s="69"/>
      <c r="C137" s="158"/>
      <c r="D137" s="158"/>
      <c r="E137" s="158"/>
      <c r="F137" s="158"/>
      <c r="G137" s="141"/>
      <c r="H137" s="142"/>
      <c r="I137" s="159"/>
    </row>
    <row r="138" spans="1:9" ht="12.75" customHeight="1" x14ac:dyDescent="0.25">
      <c r="A138" s="157" t="str">
        <f>IF(B138="","",COUNTA($B$130:B138))</f>
        <v/>
      </c>
      <c r="B138" s="69"/>
      <c r="C138" s="158"/>
      <c r="D138" s="158"/>
      <c r="E138" s="158"/>
      <c r="F138" s="158"/>
      <c r="G138" s="141"/>
      <c r="H138" s="142"/>
      <c r="I138" s="159"/>
    </row>
    <row r="139" spans="1:9" ht="12.75" customHeight="1" x14ac:dyDescent="0.25">
      <c r="A139" s="157" t="str">
        <f>IF(B139="","",COUNTA($B$130:B139))</f>
        <v/>
      </c>
      <c r="B139" s="69"/>
      <c r="C139" s="158"/>
      <c r="D139" s="158"/>
      <c r="E139" s="158"/>
      <c r="F139" s="158"/>
      <c r="G139" s="141"/>
      <c r="H139" s="142"/>
      <c r="I139" s="159"/>
    </row>
    <row r="140" spans="1:9" ht="12.75" customHeight="1" x14ac:dyDescent="0.25">
      <c r="A140" s="157" t="str">
        <f>IF(B140="","",COUNTA($B$130:B140))</f>
        <v/>
      </c>
      <c r="B140" s="69"/>
      <c r="C140" s="158"/>
      <c r="D140" s="158"/>
      <c r="E140" s="158"/>
      <c r="F140" s="158"/>
      <c r="G140" s="141"/>
      <c r="H140" s="142"/>
      <c r="I140" s="159"/>
    </row>
    <row r="141" spans="1:9" ht="12.75" customHeight="1" x14ac:dyDescent="0.25">
      <c r="A141" s="157" t="str">
        <f>IF(B141="","",COUNTA($B$130:B141))</f>
        <v/>
      </c>
      <c r="B141" s="69"/>
      <c r="C141" s="158"/>
      <c r="D141" s="158"/>
      <c r="E141" s="158"/>
      <c r="F141" s="158"/>
      <c r="G141" s="141"/>
      <c r="H141" s="142"/>
      <c r="I141" s="159"/>
    </row>
    <row r="142" spans="1:9" ht="12.75" customHeight="1" x14ac:dyDescent="0.25">
      <c r="A142" s="157" t="str">
        <f>IF(B142="","",COUNTA($B$130:B142))</f>
        <v/>
      </c>
      <c r="B142" s="69"/>
      <c r="C142" s="158"/>
      <c r="D142" s="158"/>
      <c r="E142" s="158"/>
      <c r="F142" s="158"/>
      <c r="G142" s="141"/>
      <c r="H142" s="142"/>
      <c r="I142" s="159"/>
    </row>
    <row r="143" spans="1:9" ht="12.75" customHeight="1" x14ac:dyDescent="0.25">
      <c r="A143" s="157" t="str">
        <f>IF(B143="","",COUNTA($B$130:B143))</f>
        <v/>
      </c>
      <c r="B143" s="69"/>
      <c r="C143" s="158"/>
      <c r="D143" s="158"/>
      <c r="E143" s="158"/>
      <c r="F143" s="158"/>
      <c r="G143" s="141"/>
      <c r="H143" s="142"/>
      <c r="I143" s="159"/>
    </row>
    <row r="144" spans="1:9" ht="12.75" customHeight="1" x14ac:dyDescent="0.25">
      <c r="A144" s="157" t="str">
        <f>IF(B144="","",COUNTA($B$130:B144))</f>
        <v/>
      </c>
      <c r="B144" s="69"/>
      <c r="C144" s="158"/>
      <c r="D144" s="158"/>
      <c r="E144" s="158"/>
      <c r="F144" s="158"/>
      <c r="G144" s="141"/>
      <c r="H144" s="142"/>
      <c r="I144" s="159"/>
    </row>
    <row r="145" spans="1:9" ht="12.75" customHeight="1" x14ac:dyDescent="0.25">
      <c r="A145" s="157" t="str">
        <f>IF(B145="","",COUNTA($B$130:B145))</f>
        <v/>
      </c>
      <c r="B145" s="69"/>
      <c r="C145" s="158"/>
      <c r="D145" s="158"/>
      <c r="E145" s="158"/>
      <c r="F145" s="158"/>
      <c r="G145" s="141"/>
      <c r="H145" s="142"/>
      <c r="I145" s="159"/>
    </row>
    <row r="146" spans="1:9" ht="12.75" customHeight="1" x14ac:dyDescent="0.25">
      <c r="A146" s="157" t="str">
        <f>IF(B146="","",COUNTA($B$130:B146))</f>
        <v/>
      </c>
      <c r="B146" s="69"/>
      <c r="C146" s="158"/>
      <c r="D146" s="158"/>
      <c r="E146" s="158"/>
      <c r="F146" s="158"/>
      <c r="G146" s="141"/>
      <c r="H146" s="142"/>
      <c r="I146" s="159"/>
    </row>
    <row r="147" spans="1:9" ht="12.75" customHeight="1" x14ac:dyDescent="0.25">
      <c r="A147" s="157" t="str">
        <f>IF(B147="","",COUNTA($B$130:B147))</f>
        <v/>
      </c>
      <c r="B147" s="69"/>
      <c r="C147" s="158"/>
      <c r="D147" s="158"/>
      <c r="E147" s="158"/>
      <c r="F147" s="158"/>
      <c r="G147" s="141"/>
      <c r="H147" s="142"/>
      <c r="I147" s="159"/>
    </row>
    <row r="148" spans="1:9" ht="12.75" customHeight="1" x14ac:dyDescent="0.25">
      <c r="A148" s="157" t="str">
        <f>IF(B148="","",COUNTA($B$130:B148))</f>
        <v/>
      </c>
      <c r="B148" s="69"/>
      <c r="C148" s="158"/>
      <c r="D148" s="158"/>
      <c r="E148" s="158"/>
      <c r="F148" s="158"/>
      <c r="G148" s="141"/>
      <c r="H148" s="142"/>
      <c r="I148" s="159"/>
    </row>
    <row r="149" spans="1:9" ht="12.75" customHeight="1" x14ac:dyDescent="0.25">
      <c r="A149" s="157" t="str">
        <f>IF(B149="","",COUNTA($B$130:B149))</f>
        <v/>
      </c>
      <c r="B149" s="69"/>
      <c r="C149" s="158"/>
      <c r="D149" s="158"/>
      <c r="E149" s="158"/>
      <c r="F149" s="158"/>
      <c r="G149" s="141"/>
      <c r="H149" s="142"/>
      <c r="I149" s="159"/>
    </row>
    <row r="150" spans="1:9" ht="12.75" customHeight="1" x14ac:dyDescent="0.25">
      <c r="A150" s="157" t="str">
        <f>IF(B150="","",COUNTA($B$130:B150))</f>
        <v/>
      </c>
      <c r="B150" s="69"/>
      <c r="C150" s="158"/>
      <c r="D150" s="158"/>
      <c r="E150" s="158"/>
      <c r="F150" s="158"/>
      <c r="G150" s="141"/>
      <c r="H150" s="142"/>
      <c r="I150" s="159"/>
    </row>
    <row r="151" spans="1:9" ht="12.75" customHeight="1" x14ac:dyDescent="0.25">
      <c r="A151" s="157" t="str">
        <f>IF(B151="","",COUNTA($B$130:B151))</f>
        <v/>
      </c>
      <c r="B151" s="69"/>
      <c r="C151" s="158"/>
      <c r="D151" s="158"/>
      <c r="E151" s="158"/>
      <c r="F151" s="158"/>
      <c r="G151" s="141"/>
      <c r="H151" s="142"/>
      <c r="I151" s="159"/>
    </row>
    <row r="152" spans="1:9" ht="12.75" customHeight="1" x14ac:dyDescent="0.25">
      <c r="A152" s="157" t="str">
        <f>IF(B152="","",COUNTA($B$130:B152))</f>
        <v/>
      </c>
      <c r="B152" s="69"/>
      <c r="C152" s="158"/>
      <c r="D152" s="158"/>
      <c r="E152" s="158"/>
      <c r="F152" s="158"/>
      <c r="G152" s="141"/>
      <c r="H152" s="142"/>
      <c r="I152" s="159"/>
    </row>
    <row r="153" spans="1:9" ht="12.75" customHeight="1" x14ac:dyDescent="0.25">
      <c r="A153" s="157" t="str">
        <f>IF(B153="","",COUNTA($B$130:B153))</f>
        <v/>
      </c>
      <c r="B153" s="69"/>
      <c r="C153" s="158"/>
      <c r="D153" s="158"/>
      <c r="E153" s="158"/>
      <c r="F153" s="158"/>
      <c r="G153" s="141"/>
      <c r="H153" s="142"/>
      <c r="I153" s="159"/>
    </row>
    <row r="154" spans="1:9" ht="12.75" customHeight="1" x14ac:dyDescent="0.25">
      <c r="A154" s="157" t="str">
        <f>IF(B154="","",COUNTA($B$130:B154))</f>
        <v/>
      </c>
      <c r="B154" s="69"/>
      <c r="C154" s="158"/>
      <c r="D154" s="158"/>
      <c r="E154" s="158"/>
      <c r="F154" s="158"/>
      <c r="G154" s="141"/>
      <c r="H154" s="142"/>
      <c r="I154" s="159"/>
    </row>
    <row r="155" spans="1:9" ht="12.75" customHeight="1" x14ac:dyDescent="0.25">
      <c r="A155" s="157" t="str">
        <f>IF(B155="","",COUNTA($B$130:B155))</f>
        <v/>
      </c>
      <c r="B155" s="69"/>
      <c r="C155" s="158"/>
      <c r="D155" s="158"/>
      <c r="E155" s="158"/>
      <c r="F155" s="158"/>
      <c r="G155" s="141"/>
      <c r="H155" s="142"/>
      <c r="I155" s="159"/>
    </row>
    <row r="156" spans="1:9" ht="12.75" customHeight="1" x14ac:dyDescent="0.25">
      <c r="A156" s="157" t="str">
        <f>IF(B156="","",COUNTA($B$130:B156))</f>
        <v/>
      </c>
      <c r="B156" s="69"/>
      <c r="C156" s="158"/>
      <c r="D156" s="158"/>
      <c r="E156" s="158"/>
      <c r="F156" s="158"/>
      <c r="G156" s="141"/>
      <c r="H156" s="142"/>
      <c r="I156" s="159"/>
    </row>
    <row r="157" spans="1:9" ht="12.75" customHeight="1" x14ac:dyDescent="0.25">
      <c r="A157" s="157" t="str">
        <f>IF(B157="","",COUNTA($B$130:B157))</f>
        <v/>
      </c>
      <c r="B157" s="69"/>
      <c r="C157" s="158"/>
      <c r="D157" s="158"/>
      <c r="E157" s="158"/>
      <c r="F157" s="158"/>
      <c r="G157" s="141"/>
      <c r="H157" s="142"/>
      <c r="I157" s="159"/>
    </row>
    <row r="158" spans="1:9" ht="12.75" customHeight="1" x14ac:dyDescent="0.25">
      <c r="A158" s="157" t="str">
        <f>IF(B158="","",COUNTA($B$130:B158))</f>
        <v/>
      </c>
      <c r="B158" s="69"/>
      <c r="C158" s="158"/>
      <c r="D158" s="158"/>
      <c r="E158" s="158"/>
      <c r="F158" s="158"/>
      <c r="G158" s="141"/>
      <c r="H158" s="142"/>
      <c r="I158" s="159"/>
    </row>
    <row r="159" spans="1:9" ht="12.75" customHeight="1" x14ac:dyDescent="0.25">
      <c r="A159" s="157" t="str">
        <f>IF(B159="","",COUNTA($B$130:B159))</f>
        <v/>
      </c>
      <c r="B159" s="69"/>
      <c r="C159" s="158"/>
      <c r="D159" s="158"/>
      <c r="E159" s="158"/>
      <c r="F159" s="158"/>
      <c r="G159" s="141"/>
      <c r="H159" s="142"/>
      <c r="I159" s="159"/>
    </row>
    <row r="160" spans="1:9" ht="12.75" customHeight="1" x14ac:dyDescent="0.25">
      <c r="A160" s="157" t="str">
        <f>IF(B160="","",COUNTA($B$130:B160))</f>
        <v/>
      </c>
      <c r="B160" s="69"/>
      <c r="C160" s="158"/>
      <c r="D160" s="158"/>
      <c r="E160" s="158"/>
      <c r="F160" s="158"/>
      <c r="G160" s="141"/>
      <c r="H160" s="142"/>
      <c r="I160" s="159"/>
    </row>
    <row r="161" spans="1:9" ht="12.75" customHeight="1" x14ac:dyDescent="0.25">
      <c r="A161" s="157" t="str">
        <f>IF(B161="","",COUNTA($B$130:B161))</f>
        <v/>
      </c>
      <c r="B161" s="69"/>
      <c r="C161" s="158"/>
      <c r="D161" s="158"/>
      <c r="E161" s="158"/>
      <c r="F161" s="158"/>
      <c r="G161" s="141"/>
      <c r="H161" s="142"/>
      <c r="I161" s="159"/>
    </row>
    <row r="162" spans="1:9" ht="12.75" customHeight="1" x14ac:dyDescent="0.25">
      <c r="A162" s="160" t="str">
        <f>IF(B162="","",COUNTA($B$130:B162))</f>
        <v/>
      </c>
      <c r="B162" s="69"/>
      <c r="C162" s="161"/>
      <c r="D162" s="161"/>
      <c r="E162" s="161"/>
      <c r="F162" s="161"/>
      <c r="G162" s="143"/>
      <c r="H162" s="144"/>
      <c r="I162" s="162"/>
    </row>
    <row r="163" spans="1:9" ht="12.75" customHeight="1" x14ac:dyDescent="0.25">
      <c r="C163" s="52"/>
    </row>
    <row r="164" spans="1:9" ht="20.100000000000001" customHeight="1" x14ac:dyDescent="0.25">
      <c r="A164" s="181"/>
      <c r="B164" s="181"/>
      <c r="C164" s="181"/>
      <c r="D164" s="181"/>
      <c r="E164" s="181"/>
      <c r="F164" s="181"/>
      <c r="G164" s="181"/>
      <c r="H164" s="181"/>
      <c r="I164" s="181"/>
    </row>
    <row r="165" spans="1:9" ht="20.100000000000001" customHeight="1" x14ac:dyDescent="0.25">
      <c r="A165" s="146">
        <v>3</v>
      </c>
      <c r="B165" s="148" t="s">
        <v>364</v>
      </c>
      <c r="C165" s="50"/>
      <c r="D165" s="50"/>
      <c r="E165" s="50"/>
      <c r="F165" s="50"/>
      <c r="G165" s="50"/>
      <c r="H165" s="50"/>
      <c r="I165" s="50"/>
    </row>
    <row r="166" spans="1:9" ht="12.75" customHeight="1" x14ac:dyDescent="0.25">
      <c r="B166" s="54" t="s">
        <v>278</v>
      </c>
    </row>
    <row r="167" spans="1:9" ht="12.75" customHeight="1" x14ac:dyDescent="0.25">
      <c r="B167" s="60" t="s">
        <v>204</v>
      </c>
      <c r="C167" s="55" t="str">
        <f>IFERROR(INDEX(Инвентаризация!$B$52:$I$284,MATCH($B167,Инвентаризация!$B$52:$B$284,0),COLUMN()-1),"")</f>
        <v xml:space="preserve">Покрытие </v>
      </c>
      <c r="D167" s="55" t="str">
        <f>IFERROR(INDEX(Инвентаризация!$B$52:$I$284,MATCH($B167,Инвентаризация!$B$52:$B$284,0),COLUMN()-1),"")</f>
        <v>Нет характеристик</v>
      </c>
      <c r="E167" s="55" t="str">
        <f>IFERROR(INDEX(Инвентаризация!$B$52:$I$284,MATCH($B167,Инвентаризация!$B$52:$B$284,0),COLUMN()-1),"")</f>
        <v>Места для инвалидов</v>
      </c>
      <c r="F167" s="55" t="str">
        <f>IFERROR(INDEX(Инвентаризация!$B$52:$I$284,MATCH($B167,Инвентаризация!$B$52:$B$284,0),COLUMN()-1),"")</f>
        <v>Состояние</v>
      </c>
      <c r="G167" s="55" t="str">
        <f>IFERROR(INDEX(Инвентаризация!$B$52:$I$284,MATCH($B167,Инвентаризация!$B$52:$B$284,0),COLUMN()-1),"")</f>
        <v>Площадь, кв. м</v>
      </c>
      <c r="H167" s="55" t="str">
        <f>IFERROR(INDEX(Инвентаризация!$B$52:$I$284,MATCH($B167,Инвентаризация!$B$52:$B$284,0),COLUMN()-1),"")</f>
        <v>Количество мест, ед.</v>
      </c>
      <c r="I167" s="55" t="str">
        <f>IFERROR(INDEX(Инвентаризация!$B$52:$I$284,MATCH($B167,Инвентаризация!$B$52:$B$284,0),COLUMN()-1),"")</f>
        <v>Комментарии</v>
      </c>
    </row>
    <row r="169" spans="1:9" ht="30" customHeight="1" x14ac:dyDescent="0.25">
      <c r="A169" s="132" t="s">
        <v>261</v>
      </c>
      <c r="B169" s="132" t="s">
        <v>260</v>
      </c>
      <c r="C169" s="132" t="s">
        <v>271</v>
      </c>
      <c r="D169" s="132" t="s">
        <v>277</v>
      </c>
      <c r="E169" s="132" t="s">
        <v>276</v>
      </c>
      <c r="F169" s="145" t="s">
        <v>265</v>
      </c>
      <c r="G169" s="133" t="s">
        <v>266</v>
      </c>
      <c r="H169" s="132" t="s">
        <v>251</v>
      </c>
      <c r="I169" s="132" t="s">
        <v>47</v>
      </c>
    </row>
    <row r="170" spans="1:9" ht="12.75" customHeight="1" x14ac:dyDescent="0.25">
      <c r="A170" s="56" t="s">
        <v>280</v>
      </c>
      <c r="B170" s="56" t="s">
        <v>268</v>
      </c>
      <c r="C170" s="56" t="s">
        <v>268</v>
      </c>
      <c r="D170" s="56" t="s">
        <v>268</v>
      </c>
      <c r="E170" s="56" t="s">
        <v>268</v>
      </c>
      <c r="F170" s="59" t="s">
        <v>268</v>
      </c>
      <c r="G170" s="58" t="s">
        <v>267</v>
      </c>
      <c r="H170" s="56" t="s">
        <v>267</v>
      </c>
      <c r="I170" s="56" t="s">
        <v>269</v>
      </c>
    </row>
    <row r="171" spans="1:9" ht="12.75" customHeight="1" x14ac:dyDescent="0.25">
      <c r="A171" s="157"/>
      <c r="B171" s="69" t="s">
        <v>204</v>
      </c>
      <c r="C171" s="158" t="s">
        <v>52</v>
      </c>
      <c r="D171" s="158"/>
      <c r="E171" s="158" t="s">
        <v>323</v>
      </c>
      <c r="F171" s="163" t="s">
        <v>209</v>
      </c>
      <c r="G171" s="141">
        <v>350</v>
      </c>
      <c r="H171" s="142">
        <v>15</v>
      </c>
      <c r="I171" s="159"/>
    </row>
    <row r="172" spans="1:9" ht="12.75" customHeight="1" x14ac:dyDescent="0.25">
      <c r="A172" s="157"/>
      <c r="B172" s="69"/>
      <c r="C172" s="158"/>
      <c r="D172" s="158"/>
      <c r="E172" s="158"/>
      <c r="F172" s="163"/>
      <c r="G172" s="141"/>
      <c r="H172" s="142"/>
      <c r="I172" s="159"/>
    </row>
    <row r="173" spans="1:9" ht="12.75" customHeight="1" x14ac:dyDescent="0.25">
      <c r="A173" s="157" t="str">
        <f>IF(B173="","",COUNTA($B$171:B173))</f>
        <v/>
      </c>
      <c r="B173" s="69"/>
      <c r="C173" s="158"/>
      <c r="D173" s="158"/>
      <c r="E173" s="158"/>
      <c r="F173" s="163"/>
      <c r="G173" s="141"/>
      <c r="H173" s="142"/>
      <c r="I173" s="159"/>
    </row>
    <row r="174" spans="1:9" ht="12.75" customHeight="1" x14ac:dyDescent="0.25">
      <c r="A174" s="157" t="str">
        <f>IF(B174="","",COUNTA($B$171:B174))</f>
        <v/>
      </c>
      <c r="B174" s="69"/>
      <c r="C174" s="158"/>
      <c r="D174" s="158"/>
      <c r="E174" s="158"/>
      <c r="F174" s="163"/>
      <c r="G174" s="141"/>
      <c r="H174" s="142"/>
      <c r="I174" s="159"/>
    </row>
    <row r="175" spans="1:9" ht="12.75" customHeight="1" x14ac:dyDescent="0.25">
      <c r="A175" s="157" t="str">
        <f>IF(B175="","",COUNTA($B$171:B175))</f>
        <v/>
      </c>
      <c r="B175" s="69"/>
      <c r="C175" s="158"/>
      <c r="D175" s="158"/>
      <c r="E175" s="158"/>
      <c r="F175" s="163"/>
      <c r="G175" s="141"/>
      <c r="H175" s="142"/>
      <c r="I175" s="159"/>
    </row>
    <row r="176" spans="1:9" ht="12.75" customHeight="1" x14ac:dyDescent="0.25">
      <c r="A176" s="157" t="str">
        <f>IF(B176="","",COUNTA($B$171:B176))</f>
        <v/>
      </c>
      <c r="B176" s="69"/>
      <c r="C176" s="158"/>
      <c r="D176" s="158"/>
      <c r="E176" s="158"/>
      <c r="F176" s="163"/>
      <c r="G176" s="141"/>
      <c r="H176" s="142"/>
      <c r="I176" s="159"/>
    </row>
    <row r="177" spans="1:9" ht="12.75" customHeight="1" x14ac:dyDescent="0.25">
      <c r="A177" s="157" t="str">
        <f>IF(B177="","",COUNTA($B$171:B177))</f>
        <v/>
      </c>
      <c r="B177" s="69"/>
      <c r="C177" s="158"/>
      <c r="D177" s="158"/>
      <c r="E177" s="158"/>
      <c r="F177" s="163"/>
      <c r="G177" s="141"/>
      <c r="H177" s="142"/>
      <c r="I177" s="159"/>
    </row>
    <row r="178" spans="1:9" ht="12.75" customHeight="1" x14ac:dyDescent="0.25">
      <c r="A178" s="157" t="str">
        <f>IF(B178="","",COUNTA($B$171:B178))</f>
        <v/>
      </c>
      <c r="B178" s="69"/>
      <c r="C178" s="158"/>
      <c r="D178" s="158"/>
      <c r="E178" s="158"/>
      <c r="F178" s="163"/>
      <c r="G178" s="141"/>
      <c r="H178" s="142"/>
      <c r="I178" s="159"/>
    </row>
    <row r="179" spans="1:9" ht="12.75" customHeight="1" x14ac:dyDescent="0.25">
      <c r="A179" s="157" t="str">
        <f>IF(B179="","",COUNTA($B$171:B179))</f>
        <v/>
      </c>
      <c r="B179" s="69"/>
      <c r="C179" s="158"/>
      <c r="D179" s="158"/>
      <c r="E179" s="158"/>
      <c r="F179" s="163"/>
      <c r="G179" s="141"/>
      <c r="H179" s="142"/>
      <c r="I179" s="159"/>
    </row>
    <row r="180" spans="1:9" ht="12.75" customHeight="1" x14ac:dyDescent="0.25">
      <c r="A180" s="157" t="str">
        <f>IF(B180="","",COUNTA($B$171:B180))</f>
        <v/>
      </c>
      <c r="B180" s="69"/>
      <c r="C180" s="158"/>
      <c r="D180" s="158"/>
      <c r="E180" s="158"/>
      <c r="F180" s="163"/>
      <c r="G180" s="141"/>
      <c r="H180" s="142"/>
      <c r="I180" s="159"/>
    </row>
    <row r="181" spans="1:9" ht="12.75" customHeight="1" x14ac:dyDescent="0.25">
      <c r="A181" s="157" t="str">
        <f>IF(B181="","",COUNTA($B$171:B181))</f>
        <v/>
      </c>
      <c r="B181" s="69"/>
      <c r="C181" s="158"/>
      <c r="D181" s="158"/>
      <c r="E181" s="158"/>
      <c r="F181" s="163"/>
      <c r="G181" s="141"/>
      <c r="H181" s="142"/>
      <c r="I181" s="159"/>
    </row>
    <row r="182" spans="1:9" ht="12.75" customHeight="1" x14ac:dyDescent="0.25">
      <c r="A182" s="157" t="str">
        <f>IF(B182="","",COUNTA($B$171:B182))</f>
        <v/>
      </c>
      <c r="B182" s="69"/>
      <c r="C182" s="158"/>
      <c r="D182" s="158"/>
      <c r="E182" s="158"/>
      <c r="F182" s="163"/>
      <c r="G182" s="141"/>
      <c r="H182" s="142"/>
      <c r="I182" s="159"/>
    </row>
    <row r="183" spans="1:9" ht="12.75" customHeight="1" x14ac:dyDescent="0.25">
      <c r="A183" s="157" t="str">
        <f>IF(B183="","",COUNTA($B$171:B183))</f>
        <v/>
      </c>
      <c r="B183" s="69"/>
      <c r="C183" s="158"/>
      <c r="D183" s="158"/>
      <c r="E183" s="158"/>
      <c r="F183" s="163"/>
      <c r="G183" s="141"/>
      <c r="H183" s="142"/>
      <c r="I183" s="159"/>
    </row>
    <row r="184" spans="1:9" ht="12.75" customHeight="1" x14ac:dyDescent="0.25">
      <c r="A184" s="157" t="str">
        <f>IF(B184="","",COUNTA($B$171:B184))</f>
        <v/>
      </c>
      <c r="B184" s="69"/>
      <c r="C184" s="158"/>
      <c r="D184" s="158"/>
      <c r="E184" s="158"/>
      <c r="F184" s="163"/>
      <c r="G184" s="141"/>
      <c r="H184" s="142"/>
      <c r="I184" s="159"/>
    </row>
    <row r="185" spans="1:9" ht="12.75" customHeight="1" x14ac:dyDescent="0.25">
      <c r="A185" s="157" t="str">
        <f>IF(B185="","",COUNTA($B$171:B185))</f>
        <v/>
      </c>
      <c r="B185" s="69"/>
      <c r="C185" s="158"/>
      <c r="D185" s="158"/>
      <c r="E185" s="158"/>
      <c r="F185" s="163"/>
      <c r="G185" s="141"/>
      <c r="H185" s="142"/>
      <c r="I185" s="159"/>
    </row>
    <row r="186" spans="1:9" ht="12.75" customHeight="1" x14ac:dyDescent="0.25">
      <c r="A186" s="157" t="str">
        <f>IF(B186="","",COUNTA($B$171:B186))</f>
        <v/>
      </c>
      <c r="B186" s="69"/>
      <c r="C186" s="158"/>
      <c r="D186" s="158"/>
      <c r="E186" s="158"/>
      <c r="F186" s="163"/>
      <c r="G186" s="141"/>
      <c r="H186" s="142"/>
      <c r="I186" s="159"/>
    </row>
    <row r="187" spans="1:9" ht="12.75" customHeight="1" x14ac:dyDescent="0.25">
      <c r="A187" s="157" t="str">
        <f>IF(B187="","",COUNTA($B$171:B187))</f>
        <v/>
      </c>
      <c r="B187" s="69"/>
      <c r="C187" s="158"/>
      <c r="D187" s="158"/>
      <c r="E187" s="158"/>
      <c r="F187" s="163"/>
      <c r="G187" s="141"/>
      <c r="H187" s="142"/>
      <c r="I187" s="159"/>
    </row>
    <row r="188" spans="1:9" ht="12.75" customHeight="1" x14ac:dyDescent="0.25">
      <c r="A188" s="157" t="str">
        <f>IF(B188="","",COUNTA($B$171:B188))</f>
        <v/>
      </c>
      <c r="B188" s="69"/>
      <c r="C188" s="158"/>
      <c r="D188" s="158"/>
      <c r="E188" s="158"/>
      <c r="F188" s="163"/>
      <c r="G188" s="141"/>
      <c r="H188" s="142"/>
      <c r="I188" s="159"/>
    </row>
    <row r="189" spans="1:9" ht="12.75" customHeight="1" x14ac:dyDescent="0.25">
      <c r="A189" s="157" t="str">
        <f>IF(B189="","",COUNTA($B$171:B189))</f>
        <v/>
      </c>
      <c r="B189" s="69"/>
      <c r="C189" s="158"/>
      <c r="D189" s="158"/>
      <c r="E189" s="158"/>
      <c r="F189" s="163"/>
      <c r="G189" s="141"/>
      <c r="H189" s="142"/>
      <c r="I189" s="159"/>
    </row>
    <row r="190" spans="1:9" ht="12.75" customHeight="1" x14ac:dyDescent="0.25">
      <c r="A190" s="157" t="str">
        <f>IF(B190="","",COUNTA($B$171:B190))</f>
        <v/>
      </c>
      <c r="B190" s="69"/>
      <c r="C190" s="158"/>
      <c r="D190" s="158"/>
      <c r="E190" s="158"/>
      <c r="F190" s="163"/>
      <c r="G190" s="141"/>
      <c r="H190" s="142"/>
      <c r="I190" s="159"/>
    </row>
    <row r="191" spans="1:9" ht="12.75" customHeight="1" x14ac:dyDescent="0.25">
      <c r="A191" s="157" t="str">
        <f>IF(B191="","",COUNTA($B$171:B191))</f>
        <v/>
      </c>
      <c r="B191" s="69"/>
      <c r="C191" s="158"/>
      <c r="D191" s="158"/>
      <c r="E191" s="158"/>
      <c r="F191" s="163"/>
      <c r="G191" s="141"/>
      <c r="H191" s="142"/>
      <c r="I191" s="159"/>
    </row>
    <row r="192" spans="1:9" ht="12.75" customHeight="1" x14ac:dyDescent="0.25">
      <c r="A192" s="157" t="str">
        <f>IF(B192="","",COUNTA($B$171:B192))</f>
        <v/>
      </c>
      <c r="B192" s="69"/>
      <c r="C192" s="158"/>
      <c r="D192" s="158"/>
      <c r="E192" s="158"/>
      <c r="F192" s="163"/>
      <c r="G192" s="141"/>
      <c r="H192" s="142"/>
      <c r="I192" s="159"/>
    </row>
    <row r="193" spans="1:9" ht="12.75" customHeight="1" x14ac:dyDescent="0.25">
      <c r="A193" s="157" t="str">
        <f>IF(B193="","",COUNTA($B$171:B193))</f>
        <v/>
      </c>
      <c r="B193" s="69"/>
      <c r="C193" s="158"/>
      <c r="D193" s="158"/>
      <c r="E193" s="158"/>
      <c r="F193" s="163"/>
      <c r="G193" s="141"/>
      <c r="H193" s="142"/>
      <c r="I193" s="159"/>
    </row>
    <row r="194" spans="1:9" ht="12.75" customHeight="1" x14ac:dyDescent="0.25">
      <c r="A194" s="157" t="str">
        <f>IF(B194="","",COUNTA($B$171:B194))</f>
        <v/>
      </c>
      <c r="B194" s="69"/>
      <c r="C194" s="158"/>
      <c r="D194" s="158"/>
      <c r="E194" s="158"/>
      <c r="F194" s="163"/>
      <c r="G194" s="141"/>
      <c r="H194" s="142"/>
      <c r="I194" s="159"/>
    </row>
    <row r="195" spans="1:9" ht="12.75" customHeight="1" x14ac:dyDescent="0.25">
      <c r="A195" s="157" t="str">
        <f>IF(B195="","",COUNTA($B$171:B195))</f>
        <v/>
      </c>
      <c r="B195" s="69"/>
      <c r="C195" s="158"/>
      <c r="D195" s="158"/>
      <c r="E195" s="158"/>
      <c r="F195" s="163"/>
      <c r="G195" s="141"/>
      <c r="H195" s="142"/>
      <c r="I195" s="159"/>
    </row>
    <row r="196" spans="1:9" ht="12.75" customHeight="1" x14ac:dyDescent="0.25">
      <c r="A196" s="157" t="str">
        <f>IF(B196="","",COUNTA($B$171:B196))</f>
        <v/>
      </c>
      <c r="B196" s="69"/>
      <c r="C196" s="158"/>
      <c r="D196" s="158"/>
      <c r="E196" s="158"/>
      <c r="F196" s="163"/>
      <c r="G196" s="141"/>
      <c r="H196" s="142"/>
      <c r="I196" s="159"/>
    </row>
    <row r="197" spans="1:9" ht="12.75" customHeight="1" x14ac:dyDescent="0.25">
      <c r="A197" s="157" t="str">
        <f>IF(B197="","",COUNTA($B$171:B197))</f>
        <v/>
      </c>
      <c r="B197" s="69"/>
      <c r="C197" s="158"/>
      <c r="D197" s="158"/>
      <c r="E197" s="158"/>
      <c r="F197" s="163"/>
      <c r="G197" s="141"/>
      <c r="H197" s="142"/>
      <c r="I197" s="159"/>
    </row>
    <row r="198" spans="1:9" ht="12.75" customHeight="1" x14ac:dyDescent="0.25">
      <c r="A198" s="157" t="str">
        <f>IF(B198="","",COUNTA($B$171:B198))</f>
        <v/>
      </c>
      <c r="B198" s="69"/>
      <c r="C198" s="158"/>
      <c r="D198" s="158"/>
      <c r="E198" s="158"/>
      <c r="F198" s="163"/>
      <c r="G198" s="141"/>
      <c r="H198" s="142"/>
      <c r="I198" s="159"/>
    </row>
    <row r="199" spans="1:9" ht="12.75" customHeight="1" x14ac:dyDescent="0.25">
      <c r="A199" s="157" t="str">
        <f>IF(B199="","",COUNTA($B$171:B199))</f>
        <v/>
      </c>
      <c r="B199" s="69"/>
      <c r="C199" s="158"/>
      <c r="D199" s="158"/>
      <c r="E199" s="158"/>
      <c r="F199" s="163"/>
      <c r="G199" s="141"/>
      <c r="H199" s="142"/>
      <c r="I199" s="159"/>
    </row>
    <row r="200" spans="1:9" ht="12.75" customHeight="1" x14ac:dyDescent="0.25">
      <c r="A200" s="157" t="str">
        <f>IF(B200="","",COUNTA($B$171:B200))</f>
        <v/>
      </c>
      <c r="B200" s="69"/>
      <c r="C200" s="158"/>
      <c r="D200" s="158"/>
      <c r="E200" s="158"/>
      <c r="F200" s="163"/>
      <c r="G200" s="141"/>
      <c r="H200" s="142"/>
      <c r="I200" s="159"/>
    </row>
    <row r="201" spans="1:9" ht="12.75" customHeight="1" x14ac:dyDescent="0.25">
      <c r="A201" s="157" t="str">
        <f>IF(B201="","",COUNTA($B$171:B201))</f>
        <v/>
      </c>
      <c r="B201" s="69"/>
      <c r="C201" s="158"/>
      <c r="D201" s="158"/>
      <c r="E201" s="158"/>
      <c r="F201" s="163"/>
      <c r="G201" s="141"/>
      <c r="H201" s="142"/>
      <c r="I201" s="159"/>
    </row>
    <row r="202" spans="1:9" ht="12.75" customHeight="1" x14ac:dyDescent="0.25">
      <c r="A202" s="157" t="str">
        <f>IF(B202="","",COUNTA($B$171:B202))</f>
        <v/>
      </c>
      <c r="B202" s="69"/>
      <c r="C202" s="158"/>
      <c r="D202" s="158"/>
      <c r="E202" s="158"/>
      <c r="F202" s="163"/>
      <c r="G202" s="141"/>
      <c r="H202" s="142"/>
      <c r="I202" s="159"/>
    </row>
    <row r="203" spans="1:9" ht="12.75" customHeight="1" x14ac:dyDescent="0.25">
      <c r="A203" s="160" t="str">
        <f>IF(B203="","",COUNTA($B$171:B203))</f>
        <v/>
      </c>
      <c r="B203" s="69"/>
      <c r="C203" s="161"/>
      <c r="D203" s="161"/>
      <c r="E203" s="161"/>
      <c r="F203" s="164"/>
      <c r="G203" s="143"/>
      <c r="H203" s="144"/>
      <c r="I203" s="162"/>
    </row>
    <row r="205" spans="1:9" ht="20.100000000000001" customHeight="1" x14ac:dyDescent="0.25">
      <c r="A205" s="181"/>
      <c r="B205" s="181"/>
      <c r="C205" s="181"/>
      <c r="D205" s="181"/>
      <c r="E205" s="181"/>
      <c r="F205" s="181"/>
      <c r="G205" s="181"/>
      <c r="H205" s="181"/>
      <c r="I205" s="181"/>
    </row>
    <row r="206" spans="1:9" ht="20.100000000000001" customHeight="1" x14ac:dyDescent="0.25">
      <c r="A206" s="146">
        <v>4</v>
      </c>
      <c r="B206" s="148" t="s">
        <v>363</v>
      </c>
      <c r="C206" s="149"/>
      <c r="D206" s="83"/>
      <c r="E206" s="50"/>
      <c r="F206" s="50"/>
      <c r="G206" s="50"/>
      <c r="H206" s="50"/>
      <c r="I206" s="50"/>
    </row>
    <row r="207" spans="1:9" ht="12.75" customHeight="1" x14ac:dyDescent="0.25">
      <c r="B207" s="54" t="s">
        <v>278</v>
      </c>
    </row>
    <row r="208" spans="1:9" ht="12.75" customHeight="1" x14ac:dyDescent="0.25">
      <c r="B208" s="60" t="s">
        <v>85</v>
      </c>
      <c r="C208" s="55" t="str">
        <f>IFERROR(INDEX(Инвентаризация!$B$52:$I$284,MATCH($B208,Инвентаризация!$B$52:$B$284,0),COLUMN()-1),"")</f>
        <v>Материал</v>
      </c>
      <c r="D208" s="55" t="str">
        <f>IFERROR(INDEX(Инвентаризация!$B$52:$I$284,MATCH($B208,Инвентаризация!$B$52:$B$284,0),COLUMN()-1),"")</f>
        <v>Нет характеристик</v>
      </c>
      <c r="E208" s="55" t="str">
        <f>IFERROR(INDEX(Инвентаризация!$B$52:$I$284,MATCH($B208,Инвентаризация!$B$52:$B$284,0),COLUMN()-1),"")</f>
        <v>Нет характеристик</v>
      </c>
      <c r="F208" s="55" t="str">
        <f>IFERROR(INDEX(Инвентаризация!$B$52:$I$284,MATCH($B208,Инвентаризация!$B$52:$B$284,0),COLUMN()-1),"")</f>
        <v>Состояние</v>
      </c>
      <c r="G208" s="55" t="str">
        <f>IFERROR(INDEX(Инвентаризация!$B$52:$I$284,MATCH($B208,Инвентаризация!$B$52:$B$284,0),COLUMN()-1),"")</f>
        <v>Количество парковочных мест, ед.</v>
      </c>
      <c r="H208" s="55" t="str">
        <f>IFERROR(INDEX(Инвентаризация!$B$52:$I$284,MATCH($B208,Инвентаризация!$B$52:$B$284,0),COLUMN()-1),"")</f>
        <v>Площадь, кв. м</v>
      </c>
      <c r="I208" s="55" t="str">
        <f>IFERROR(INDEX(Инвентаризация!$B$52:$I$284,MATCH($B208,Инвентаризация!$B$52:$B$284,0),COLUMN()-1),"")</f>
        <v>Комментарии</v>
      </c>
    </row>
    <row r="210" spans="1:9" ht="30" customHeight="1" x14ac:dyDescent="0.25">
      <c r="A210" s="132" t="s">
        <v>261</v>
      </c>
      <c r="B210" s="132" t="s">
        <v>260</v>
      </c>
      <c r="C210" s="132" t="s">
        <v>271</v>
      </c>
      <c r="D210" s="132" t="s">
        <v>272</v>
      </c>
      <c r="E210" s="132" t="s">
        <v>264</v>
      </c>
      <c r="F210" s="145" t="s">
        <v>265</v>
      </c>
      <c r="G210" s="133" t="s">
        <v>266</v>
      </c>
      <c r="H210" s="132" t="s">
        <v>251</v>
      </c>
      <c r="I210" s="132" t="s">
        <v>47</v>
      </c>
    </row>
    <row r="211" spans="1:9" ht="12.75" customHeight="1" x14ac:dyDescent="0.25">
      <c r="A211" s="56" t="s">
        <v>280</v>
      </c>
      <c r="B211" s="56" t="s">
        <v>268</v>
      </c>
      <c r="C211" s="56" t="s">
        <v>268</v>
      </c>
      <c r="D211" s="56" t="s">
        <v>268</v>
      </c>
      <c r="E211" s="56" t="s">
        <v>268</v>
      </c>
      <c r="F211" s="59" t="s">
        <v>268</v>
      </c>
      <c r="G211" s="58" t="s">
        <v>267</v>
      </c>
      <c r="H211" s="56" t="s">
        <v>267</v>
      </c>
      <c r="I211" s="56" t="s">
        <v>269</v>
      </c>
    </row>
    <row r="212" spans="1:9" ht="12.75" customHeight="1" x14ac:dyDescent="0.25">
      <c r="A212" s="157" t="str">
        <f>IF(B212="","",COUNTA($B$212:B212))</f>
        <v/>
      </c>
      <c r="B212" s="69"/>
      <c r="C212" s="158"/>
      <c r="D212" s="158"/>
      <c r="E212" s="158"/>
      <c r="F212" s="158"/>
      <c r="G212" s="141"/>
      <c r="H212" s="142"/>
      <c r="I212" s="159"/>
    </row>
    <row r="213" spans="1:9" ht="12.75" customHeight="1" x14ac:dyDescent="0.25">
      <c r="A213" s="157" t="str">
        <f>IF(B213="","",COUNTA($B$212:B213))</f>
        <v/>
      </c>
      <c r="B213" s="69"/>
      <c r="C213" s="158"/>
      <c r="D213" s="158"/>
      <c r="E213" s="158"/>
      <c r="F213" s="158"/>
      <c r="G213" s="141"/>
      <c r="H213" s="142"/>
      <c r="I213" s="159"/>
    </row>
    <row r="214" spans="1:9" ht="12.75" customHeight="1" x14ac:dyDescent="0.25">
      <c r="A214" s="157" t="str">
        <f>IF(B214="","",COUNTA($B$212:B214))</f>
        <v/>
      </c>
      <c r="B214" s="69"/>
      <c r="C214" s="158"/>
      <c r="D214" s="158"/>
      <c r="E214" s="158"/>
      <c r="F214" s="158"/>
      <c r="G214" s="141"/>
      <c r="H214" s="142"/>
      <c r="I214" s="159"/>
    </row>
    <row r="215" spans="1:9" ht="12.75" customHeight="1" x14ac:dyDescent="0.25">
      <c r="A215" s="157" t="str">
        <f>IF(B215="","",COUNTA($B$212:B215))</f>
        <v/>
      </c>
      <c r="B215" s="69"/>
      <c r="C215" s="158"/>
      <c r="D215" s="158"/>
      <c r="E215" s="158"/>
      <c r="F215" s="158"/>
      <c r="G215" s="141"/>
      <c r="H215" s="142"/>
      <c r="I215" s="159"/>
    </row>
    <row r="216" spans="1:9" ht="12.75" customHeight="1" x14ac:dyDescent="0.25">
      <c r="A216" s="157" t="str">
        <f>IF(B216="","",COUNTA($B$212:B216))</f>
        <v/>
      </c>
      <c r="B216" s="69"/>
      <c r="C216" s="158"/>
      <c r="D216" s="158"/>
      <c r="E216" s="158"/>
      <c r="F216" s="158"/>
      <c r="G216" s="141"/>
      <c r="H216" s="142"/>
      <c r="I216" s="159"/>
    </row>
    <row r="217" spans="1:9" ht="12.75" customHeight="1" x14ac:dyDescent="0.25">
      <c r="A217" s="157" t="str">
        <f>IF(B217="","",COUNTA($B$212:B217))</f>
        <v/>
      </c>
      <c r="B217" s="69"/>
      <c r="C217" s="158"/>
      <c r="D217" s="158"/>
      <c r="E217" s="158"/>
      <c r="F217" s="158"/>
      <c r="G217" s="141"/>
      <c r="H217" s="142"/>
      <c r="I217" s="159"/>
    </row>
    <row r="218" spans="1:9" ht="12.75" customHeight="1" x14ac:dyDescent="0.25">
      <c r="A218" s="157" t="str">
        <f>IF(B218="","",COUNTA($B$212:B218))</f>
        <v/>
      </c>
      <c r="B218" s="69"/>
      <c r="C218" s="158"/>
      <c r="D218" s="158"/>
      <c r="E218" s="158"/>
      <c r="F218" s="158"/>
      <c r="G218" s="141"/>
      <c r="H218" s="142"/>
      <c r="I218" s="159"/>
    </row>
    <row r="219" spans="1:9" ht="12.75" customHeight="1" x14ac:dyDescent="0.25">
      <c r="A219" s="157" t="str">
        <f>IF(B219="","",COUNTA($B$212:B219))</f>
        <v/>
      </c>
      <c r="B219" s="69"/>
      <c r="C219" s="158"/>
      <c r="D219" s="158"/>
      <c r="E219" s="158"/>
      <c r="F219" s="158"/>
      <c r="G219" s="141"/>
      <c r="H219" s="142"/>
      <c r="I219" s="159"/>
    </row>
    <row r="220" spans="1:9" ht="12.75" customHeight="1" x14ac:dyDescent="0.25">
      <c r="A220" s="157" t="str">
        <f>IF(B220="","",COUNTA($B$212:B220))</f>
        <v/>
      </c>
      <c r="B220" s="69"/>
      <c r="C220" s="158"/>
      <c r="D220" s="158"/>
      <c r="E220" s="158"/>
      <c r="F220" s="158"/>
      <c r="G220" s="141"/>
      <c r="H220" s="142"/>
      <c r="I220" s="159"/>
    </row>
    <row r="221" spans="1:9" ht="12.75" customHeight="1" x14ac:dyDescent="0.25">
      <c r="A221" s="157" t="str">
        <f>IF(B221="","",COUNTA($B$212:B221))</f>
        <v/>
      </c>
      <c r="B221" s="69"/>
      <c r="C221" s="158"/>
      <c r="D221" s="158"/>
      <c r="E221" s="158"/>
      <c r="F221" s="158"/>
      <c r="G221" s="141"/>
      <c r="H221" s="142"/>
      <c r="I221" s="159"/>
    </row>
    <row r="222" spans="1:9" ht="12.75" customHeight="1" x14ac:dyDescent="0.25">
      <c r="A222" s="157" t="str">
        <f>IF(B222="","",COUNTA($B$212:B222))</f>
        <v/>
      </c>
      <c r="B222" s="69"/>
      <c r="C222" s="158"/>
      <c r="D222" s="158"/>
      <c r="E222" s="158"/>
      <c r="F222" s="158"/>
      <c r="G222" s="141"/>
      <c r="H222" s="142"/>
      <c r="I222" s="159"/>
    </row>
    <row r="223" spans="1:9" ht="12.75" customHeight="1" x14ac:dyDescent="0.25">
      <c r="A223" s="157" t="str">
        <f>IF(B223="","",COUNTA($B$212:B223))</f>
        <v/>
      </c>
      <c r="B223" s="69"/>
      <c r="C223" s="158"/>
      <c r="D223" s="158"/>
      <c r="E223" s="158"/>
      <c r="F223" s="158"/>
      <c r="G223" s="141"/>
      <c r="H223" s="142"/>
      <c r="I223" s="159"/>
    </row>
    <row r="224" spans="1:9" ht="12.75" customHeight="1" x14ac:dyDescent="0.25">
      <c r="A224" s="157" t="str">
        <f>IF(B224="","",COUNTA($B$212:B224))</f>
        <v/>
      </c>
      <c r="B224" s="69"/>
      <c r="C224" s="158"/>
      <c r="D224" s="158"/>
      <c r="E224" s="158"/>
      <c r="F224" s="158"/>
      <c r="G224" s="141"/>
      <c r="H224" s="142"/>
      <c r="I224" s="159"/>
    </row>
    <row r="225" spans="1:9" ht="12.75" customHeight="1" x14ac:dyDescent="0.25">
      <c r="A225" s="157" t="str">
        <f>IF(B225="","",COUNTA($B$212:B225))</f>
        <v/>
      </c>
      <c r="B225" s="69"/>
      <c r="C225" s="158"/>
      <c r="D225" s="158"/>
      <c r="E225" s="158"/>
      <c r="F225" s="158"/>
      <c r="G225" s="141"/>
      <c r="H225" s="142"/>
      <c r="I225" s="159"/>
    </row>
    <row r="226" spans="1:9" ht="12.75" customHeight="1" x14ac:dyDescent="0.25">
      <c r="A226" s="157" t="str">
        <f>IF(B226="","",COUNTA($B$212:B226))</f>
        <v/>
      </c>
      <c r="B226" s="69"/>
      <c r="C226" s="158"/>
      <c r="D226" s="158"/>
      <c r="E226" s="158"/>
      <c r="F226" s="158"/>
      <c r="G226" s="141"/>
      <c r="H226" s="142"/>
      <c r="I226" s="159"/>
    </row>
    <row r="227" spans="1:9" ht="12.75" customHeight="1" x14ac:dyDescent="0.25">
      <c r="A227" s="157" t="str">
        <f>IF(B227="","",COUNTA($B$212:B227))</f>
        <v/>
      </c>
      <c r="B227" s="69"/>
      <c r="C227" s="158"/>
      <c r="D227" s="158"/>
      <c r="E227" s="158"/>
      <c r="F227" s="158"/>
      <c r="G227" s="141"/>
      <c r="H227" s="142"/>
      <c r="I227" s="159"/>
    </row>
    <row r="228" spans="1:9" ht="12.75" customHeight="1" x14ac:dyDescent="0.25">
      <c r="A228" s="157" t="str">
        <f>IF(B228="","",COUNTA($B$212:B228))</f>
        <v/>
      </c>
      <c r="B228" s="69"/>
      <c r="C228" s="158"/>
      <c r="D228" s="158"/>
      <c r="E228" s="158"/>
      <c r="F228" s="158"/>
      <c r="G228" s="141"/>
      <c r="H228" s="142"/>
      <c r="I228" s="159"/>
    </row>
    <row r="229" spans="1:9" ht="12.75" customHeight="1" x14ac:dyDescent="0.25">
      <c r="A229" s="157" t="str">
        <f>IF(B229="","",COUNTA($B$212:B229))</f>
        <v/>
      </c>
      <c r="B229" s="69"/>
      <c r="C229" s="158"/>
      <c r="D229" s="158"/>
      <c r="E229" s="158"/>
      <c r="F229" s="158"/>
      <c r="G229" s="141"/>
      <c r="H229" s="142"/>
      <c r="I229" s="159"/>
    </row>
    <row r="230" spans="1:9" ht="12.75" customHeight="1" x14ac:dyDescent="0.25">
      <c r="A230" s="157" t="str">
        <f>IF(B230="","",COUNTA($B$212:B230))</f>
        <v/>
      </c>
      <c r="B230" s="69"/>
      <c r="C230" s="158"/>
      <c r="D230" s="158"/>
      <c r="E230" s="158"/>
      <c r="F230" s="158"/>
      <c r="G230" s="141"/>
      <c r="H230" s="142"/>
      <c r="I230" s="159"/>
    </row>
    <row r="231" spans="1:9" ht="12.75" customHeight="1" x14ac:dyDescent="0.25">
      <c r="A231" s="157" t="str">
        <f>IF(B231="","",COUNTA($B$212:B231))</f>
        <v/>
      </c>
      <c r="B231" s="69"/>
      <c r="C231" s="158"/>
      <c r="D231" s="158"/>
      <c r="E231" s="158"/>
      <c r="F231" s="158"/>
      <c r="G231" s="141"/>
      <c r="H231" s="142"/>
      <c r="I231" s="159"/>
    </row>
    <row r="232" spans="1:9" ht="12.75" customHeight="1" x14ac:dyDescent="0.25">
      <c r="A232" s="157" t="str">
        <f>IF(B232="","",COUNTA($B$212:B232))</f>
        <v/>
      </c>
      <c r="B232" s="69"/>
      <c r="C232" s="158"/>
      <c r="D232" s="158"/>
      <c r="E232" s="158"/>
      <c r="F232" s="158"/>
      <c r="G232" s="141"/>
      <c r="H232" s="142"/>
      <c r="I232" s="159"/>
    </row>
    <row r="233" spans="1:9" ht="12.75" customHeight="1" x14ac:dyDescent="0.25">
      <c r="A233" s="157" t="str">
        <f>IF(B233="","",COUNTA($B$212:B233))</f>
        <v/>
      </c>
      <c r="B233" s="69"/>
      <c r="C233" s="158"/>
      <c r="D233" s="158"/>
      <c r="E233" s="158"/>
      <c r="F233" s="158"/>
      <c r="G233" s="141"/>
      <c r="H233" s="142"/>
      <c r="I233" s="159"/>
    </row>
    <row r="234" spans="1:9" ht="12.75" customHeight="1" x14ac:dyDescent="0.25">
      <c r="A234" s="157" t="str">
        <f>IF(B234="","",COUNTA($B$212:B234))</f>
        <v/>
      </c>
      <c r="B234" s="69"/>
      <c r="C234" s="158"/>
      <c r="D234" s="158"/>
      <c r="E234" s="158"/>
      <c r="F234" s="158"/>
      <c r="G234" s="141"/>
      <c r="H234" s="142"/>
      <c r="I234" s="159"/>
    </row>
    <row r="235" spans="1:9" ht="12.75" customHeight="1" x14ac:dyDescent="0.25">
      <c r="A235" s="157" t="str">
        <f>IF(B235="","",COUNTA($B$212:B235))</f>
        <v/>
      </c>
      <c r="B235" s="69"/>
      <c r="C235" s="158"/>
      <c r="D235" s="158"/>
      <c r="E235" s="158"/>
      <c r="F235" s="158"/>
      <c r="G235" s="141"/>
      <c r="H235" s="142"/>
      <c r="I235" s="159"/>
    </row>
    <row r="236" spans="1:9" ht="12.75" customHeight="1" x14ac:dyDescent="0.25">
      <c r="A236" s="157" t="str">
        <f>IF(B236="","",COUNTA($B$212:B236))</f>
        <v/>
      </c>
      <c r="B236" s="69"/>
      <c r="C236" s="158"/>
      <c r="D236" s="158"/>
      <c r="E236" s="158"/>
      <c r="F236" s="158"/>
      <c r="G236" s="141"/>
      <c r="H236" s="142"/>
      <c r="I236" s="159"/>
    </row>
    <row r="237" spans="1:9" ht="12.75" customHeight="1" x14ac:dyDescent="0.25">
      <c r="A237" s="157" t="str">
        <f>IF(B237="","",COUNTA($B$212:B237))</f>
        <v/>
      </c>
      <c r="B237" s="69"/>
      <c r="C237" s="158"/>
      <c r="D237" s="158"/>
      <c r="E237" s="158"/>
      <c r="F237" s="158"/>
      <c r="G237" s="141"/>
      <c r="H237" s="142"/>
      <c r="I237" s="159"/>
    </row>
    <row r="238" spans="1:9" ht="12.75" customHeight="1" x14ac:dyDescent="0.25">
      <c r="A238" s="157" t="str">
        <f>IF(B238="","",COUNTA($B$212:B238))</f>
        <v/>
      </c>
      <c r="B238" s="69"/>
      <c r="C238" s="158"/>
      <c r="D238" s="158"/>
      <c r="E238" s="158"/>
      <c r="F238" s="158"/>
      <c r="G238" s="141"/>
      <c r="H238" s="142"/>
      <c r="I238" s="159"/>
    </row>
    <row r="239" spans="1:9" ht="12.75" customHeight="1" x14ac:dyDescent="0.25">
      <c r="A239" s="157" t="str">
        <f>IF(B239="","",COUNTA($B$212:B239))</f>
        <v/>
      </c>
      <c r="B239" s="69"/>
      <c r="C239" s="158"/>
      <c r="D239" s="158"/>
      <c r="E239" s="158"/>
      <c r="F239" s="158"/>
      <c r="G239" s="141"/>
      <c r="H239" s="142"/>
      <c r="I239" s="159"/>
    </row>
    <row r="240" spans="1:9" ht="12.75" customHeight="1" x14ac:dyDescent="0.25">
      <c r="A240" s="157" t="str">
        <f>IF(B240="","",COUNTA($B$212:B240))</f>
        <v/>
      </c>
      <c r="B240" s="69"/>
      <c r="C240" s="158"/>
      <c r="D240" s="158"/>
      <c r="E240" s="158"/>
      <c r="F240" s="158"/>
      <c r="G240" s="141"/>
      <c r="H240" s="142"/>
      <c r="I240" s="159"/>
    </row>
    <row r="241" spans="1:9" ht="12.75" customHeight="1" x14ac:dyDescent="0.25">
      <c r="A241" s="157" t="str">
        <f>IF(B241="","",COUNTA($B$212:B241))</f>
        <v/>
      </c>
      <c r="B241" s="69"/>
      <c r="C241" s="158"/>
      <c r="D241" s="158"/>
      <c r="E241" s="158"/>
      <c r="F241" s="158"/>
      <c r="G241" s="141"/>
      <c r="H241" s="142"/>
      <c r="I241" s="159"/>
    </row>
    <row r="242" spans="1:9" ht="12.75" customHeight="1" x14ac:dyDescent="0.25">
      <c r="A242" s="157" t="str">
        <f>IF(B242="","",COUNTA($B$212:B242))</f>
        <v/>
      </c>
      <c r="B242" s="69"/>
      <c r="C242" s="158"/>
      <c r="D242" s="158"/>
      <c r="E242" s="158"/>
      <c r="F242" s="158"/>
      <c r="G242" s="141"/>
      <c r="H242" s="142"/>
      <c r="I242" s="159"/>
    </row>
    <row r="243" spans="1:9" ht="12.75" customHeight="1" x14ac:dyDescent="0.25">
      <c r="A243" s="157" t="str">
        <f>IF(B243="","",COUNTA($B$212:B243))</f>
        <v/>
      </c>
      <c r="B243" s="69"/>
      <c r="C243" s="158"/>
      <c r="D243" s="158"/>
      <c r="E243" s="158"/>
      <c r="F243" s="158"/>
      <c r="G243" s="141"/>
      <c r="H243" s="142"/>
      <c r="I243" s="159"/>
    </row>
    <row r="244" spans="1:9" ht="12.75" customHeight="1" x14ac:dyDescent="0.25">
      <c r="A244" s="160" t="str">
        <f>IF(B244="","",COUNTA($B$212:B244))</f>
        <v/>
      </c>
      <c r="B244" s="69"/>
      <c r="C244" s="161"/>
      <c r="D244" s="161"/>
      <c r="E244" s="161"/>
      <c r="F244" s="161"/>
      <c r="G244" s="143"/>
      <c r="H244" s="144"/>
      <c r="I244" s="162"/>
    </row>
    <row r="246" spans="1:9" ht="20.100000000000001" customHeight="1" x14ac:dyDescent="0.25">
      <c r="A246" s="181"/>
      <c r="B246" s="181"/>
      <c r="C246" s="181"/>
      <c r="D246" s="181"/>
      <c r="E246" s="181"/>
      <c r="F246" s="181"/>
      <c r="G246" s="181"/>
      <c r="H246" s="181"/>
      <c r="I246" s="181"/>
    </row>
    <row r="247" spans="1:9" ht="20.100000000000001" customHeight="1" x14ac:dyDescent="0.25">
      <c r="A247" s="146">
        <v>5</v>
      </c>
      <c r="B247" s="150" t="s">
        <v>362</v>
      </c>
      <c r="C247" s="50"/>
      <c r="D247" s="50"/>
      <c r="E247" s="50"/>
      <c r="F247" s="50"/>
      <c r="G247" s="50"/>
      <c r="H247" s="50"/>
      <c r="I247" s="50"/>
    </row>
    <row r="248" spans="1:9" ht="12.75" customHeight="1" x14ac:dyDescent="0.25">
      <c r="A248" s="61"/>
      <c r="B248" s="54" t="s">
        <v>278</v>
      </c>
    </row>
    <row r="249" spans="1:9" ht="12.75" customHeight="1" x14ac:dyDescent="0.25">
      <c r="A249" s="61"/>
      <c r="B249" s="60" t="s">
        <v>132</v>
      </c>
      <c r="C249" s="55" t="str">
        <f>IFERROR(INDEX(Инвентаризация!$B$52:$I$284,MATCH($B249,Инвентаризация!$B$52:$B$284,0),COLUMN()-1),"")</f>
        <v>Материал</v>
      </c>
      <c r="D249" s="55" t="str">
        <f>IFERROR(INDEX(Инвентаризация!$B$52:$I$284,MATCH($B249,Инвентаризация!$B$52:$B$284,0),COLUMN()-1),"")</f>
        <v>Нет характеристик</v>
      </c>
      <c r="E249" s="55" t="str">
        <f>IFERROR(INDEX(Инвентаризация!$B$52:$I$284,MATCH($B249,Инвентаризация!$B$52:$B$284,0),COLUMN()-1),"")</f>
        <v>Нет характеристик</v>
      </c>
      <c r="F249" s="55" t="str">
        <f>IFERROR(INDEX(Инвентаризация!$B$52:$I$284,MATCH($B249,Инвентаризация!$B$52:$B$284,0),COLUMN()-1),"")</f>
        <v>Состояние</v>
      </c>
      <c r="G249" s="55" t="str">
        <f>IFERROR(INDEX(Инвентаризация!$B$52:$I$284,MATCH($B249,Инвентаризация!$B$52:$B$284,0),COLUMN()-1),"")</f>
        <v>Нет характеристик</v>
      </c>
      <c r="H249" s="55" t="str">
        <f>IFERROR(INDEX(Инвентаризация!$B$52:$I$284,MATCH($B249,Инвентаризация!$B$52:$B$284,0),COLUMN()-1),"")</f>
        <v>Площадь, кв. м</v>
      </c>
      <c r="I249" s="55" t="str">
        <f>IFERROR(INDEX(Инвентаризация!$B$52:$I$284,MATCH($B249,Инвентаризация!$B$52:$B$284,0),COLUMN()-1),"")</f>
        <v>Комментарии</v>
      </c>
    </row>
    <row r="251" spans="1:9" ht="30" customHeight="1" x14ac:dyDescent="0.25">
      <c r="A251" s="132" t="s">
        <v>261</v>
      </c>
      <c r="B251" s="132" t="s">
        <v>260</v>
      </c>
      <c r="C251" s="132" t="s">
        <v>271</v>
      </c>
      <c r="D251" s="132" t="s">
        <v>272</v>
      </c>
      <c r="E251" s="132" t="s">
        <v>264</v>
      </c>
      <c r="F251" s="145" t="s">
        <v>265</v>
      </c>
      <c r="G251" s="133" t="s">
        <v>266</v>
      </c>
      <c r="H251" s="132" t="s">
        <v>251</v>
      </c>
      <c r="I251" s="132" t="s">
        <v>47</v>
      </c>
    </row>
    <row r="252" spans="1:9" ht="12.75" customHeight="1" x14ac:dyDescent="0.25">
      <c r="A252" s="56" t="s">
        <v>280</v>
      </c>
      <c r="B252" s="56" t="s">
        <v>268</v>
      </c>
      <c r="C252" s="56" t="s">
        <v>268</v>
      </c>
      <c r="D252" s="56" t="s">
        <v>268</v>
      </c>
      <c r="E252" s="56" t="s">
        <v>268</v>
      </c>
      <c r="F252" s="59" t="s">
        <v>268</v>
      </c>
      <c r="G252" s="58" t="s">
        <v>267</v>
      </c>
      <c r="H252" s="56" t="s">
        <v>267</v>
      </c>
      <c r="I252" s="56" t="s">
        <v>269</v>
      </c>
    </row>
    <row r="253" spans="1:9" ht="12.75" customHeight="1" x14ac:dyDescent="0.25">
      <c r="A253" s="157"/>
      <c r="B253" s="69"/>
      <c r="C253" s="158"/>
      <c r="D253" s="158"/>
      <c r="E253" s="158"/>
      <c r="F253" s="158"/>
      <c r="G253" s="141"/>
      <c r="H253" s="142"/>
      <c r="I253" s="159"/>
    </row>
    <row r="254" spans="1:9" ht="12.75" customHeight="1" x14ac:dyDescent="0.25">
      <c r="A254" s="157" t="str">
        <f>IF(B254="","",COUNTA($B$253:B254))</f>
        <v/>
      </c>
      <c r="B254" s="69"/>
      <c r="C254" s="158"/>
      <c r="D254" s="158"/>
      <c r="E254" s="158"/>
      <c r="F254" s="158"/>
      <c r="G254" s="141"/>
      <c r="H254" s="142"/>
      <c r="I254" s="159"/>
    </row>
    <row r="255" spans="1:9" ht="12.75" customHeight="1" x14ac:dyDescent="0.25">
      <c r="A255" s="157" t="str">
        <f>IF(B255="","",COUNTA($B$253:B255))</f>
        <v/>
      </c>
      <c r="B255" s="69"/>
      <c r="C255" s="158"/>
      <c r="D255" s="158"/>
      <c r="E255" s="158"/>
      <c r="F255" s="158"/>
      <c r="G255" s="141"/>
      <c r="H255" s="142"/>
      <c r="I255" s="159"/>
    </row>
    <row r="256" spans="1:9" ht="12.75" customHeight="1" x14ac:dyDescent="0.25">
      <c r="A256" s="157" t="str">
        <f>IF(B256="","",COUNTA($B$253:B256))</f>
        <v/>
      </c>
      <c r="B256" s="69"/>
      <c r="C256" s="158"/>
      <c r="D256" s="158"/>
      <c r="E256" s="158"/>
      <c r="F256" s="158"/>
      <c r="G256" s="141"/>
      <c r="H256" s="142"/>
      <c r="I256" s="159"/>
    </row>
    <row r="257" spans="1:9" ht="12.75" customHeight="1" x14ac:dyDescent="0.25">
      <c r="A257" s="157" t="str">
        <f>IF(B257="","",COUNTA($B$253:B257))</f>
        <v/>
      </c>
      <c r="B257" s="69"/>
      <c r="C257" s="158"/>
      <c r="D257" s="158"/>
      <c r="E257" s="158"/>
      <c r="F257" s="158"/>
      <c r="G257" s="141"/>
      <c r="H257" s="142"/>
      <c r="I257" s="159"/>
    </row>
    <row r="258" spans="1:9" ht="12.75" customHeight="1" x14ac:dyDescent="0.25">
      <c r="A258" s="157" t="str">
        <f>IF(B258="","",COUNTA($B$253:B258))</f>
        <v/>
      </c>
      <c r="B258" s="69"/>
      <c r="C258" s="158"/>
      <c r="D258" s="158"/>
      <c r="E258" s="158"/>
      <c r="F258" s="158"/>
      <c r="G258" s="141"/>
      <c r="H258" s="142"/>
      <c r="I258" s="159"/>
    </row>
    <row r="259" spans="1:9" ht="12.75" customHeight="1" x14ac:dyDescent="0.25">
      <c r="A259" s="157" t="str">
        <f>IF(B259="","",COUNTA($B$253:B259))</f>
        <v/>
      </c>
      <c r="B259" s="69"/>
      <c r="C259" s="158"/>
      <c r="D259" s="158"/>
      <c r="E259" s="158"/>
      <c r="F259" s="158"/>
      <c r="G259" s="141"/>
      <c r="H259" s="142"/>
      <c r="I259" s="159"/>
    </row>
    <row r="260" spans="1:9" ht="12.75" customHeight="1" x14ac:dyDescent="0.25">
      <c r="A260" s="157" t="str">
        <f>IF(B260="","",COUNTA($B$253:B260))</f>
        <v/>
      </c>
      <c r="B260" s="69"/>
      <c r="C260" s="158"/>
      <c r="D260" s="158"/>
      <c r="E260" s="158"/>
      <c r="F260" s="158"/>
      <c r="G260" s="141"/>
      <c r="H260" s="142"/>
      <c r="I260" s="159"/>
    </row>
    <row r="261" spans="1:9" ht="12.75" customHeight="1" x14ac:dyDescent="0.25">
      <c r="A261" s="157" t="str">
        <f>IF(B261="","",COUNTA($B$253:B261))</f>
        <v/>
      </c>
      <c r="B261" s="69"/>
      <c r="C261" s="158"/>
      <c r="D261" s="158"/>
      <c r="E261" s="158"/>
      <c r="F261" s="158"/>
      <c r="G261" s="141"/>
      <c r="H261" s="142"/>
      <c r="I261" s="159"/>
    </row>
    <row r="262" spans="1:9" ht="12.75" customHeight="1" x14ac:dyDescent="0.25">
      <c r="A262" s="157" t="str">
        <f>IF(B262="","",COUNTA($B$253:B262))</f>
        <v/>
      </c>
      <c r="B262" s="69"/>
      <c r="C262" s="158"/>
      <c r="D262" s="158"/>
      <c r="E262" s="158"/>
      <c r="F262" s="158"/>
      <c r="G262" s="141"/>
      <c r="H262" s="142"/>
      <c r="I262" s="159"/>
    </row>
    <row r="263" spans="1:9" ht="12.75" customHeight="1" x14ac:dyDescent="0.25">
      <c r="A263" s="157" t="str">
        <f>IF(B263="","",COUNTA($B$253:B263))</f>
        <v/>
      </c>
      <c r="B263" s="69"/>
      <c r="C263" s="158"/>
      <c r="D263" s="158"/>
      <c r="E263" s="158"/>
      <c r="F263" s="158"/>
      <c r="G263" s="141"/>
      <c r="H263" s="142"/>
      <c r="I263" s="159"/>
    </row>
    <row r="264" spans="1:9" ht="12.75" customHeight="1" x14ac:dyDescent="0.25">
      <c r="A264" s="157" t="str">
        <f>IF(B264="","",COUNTA($B$253:B264))</f>
        <v/>
      </c>
      <c r="B264" s="69"/>
      <c r="C264" s="158"/>
      <c r="D264" s="158"/>
      <c r="E264" s="158"/>
      <c r="F264" s="158"/>
      <c r="G264" s="141"/>
      <c r="H264" s="142"/>
      <c r="I264" s="159"/>
    </row>
    <row r="265" spans="1:9" ht="12.75" customHeight="1" x14ac:dyDescent="0.25">
      <c r="A265" s="157" t="str">
        <f>IF(B265="","",COUNTA($B$253:B265))</f>
        <v/>
      </c>
      <c r="B265" s="69"/>
      <c r="C265" s="158"/>
      <c r="D265" s="158"/>
      <c r="E265" s="158"/>
      <c r="F265" s="158"/>
      <c r="G265" s="141"/>
      <c r="H265" s="142"/>
      <c r="I265" s="159"/>
    </row>
    <row r="266" spans="1:9" ht="12.75" customHeight="1" x14ac:dyDescent="0.25">
      <c r="A266" s="157" t="str">
        <f>IF(B266="","",COUNTA($B$253:B266))</f>
        <v/>
      </c>
      <c r="B266" s="69"/>
      <c r="C266" s="158"/>
      <c r="D266" s="158"/>
      <c r="E266" s="158"/>
      <c r="F266" s="158"/>
      <c r="G266" s="141"/>
      <c r="H266" s="142"/>
      <c r="I266" s="159"/>
    </row>
    <row r="267" spans="1:9" ht="12.75" customHeight="1" x14ac:dyDescent="0.25">
      <c r="A267" s="157" t="str">
        <f>IF(B267="","",COUNTA($B$253:B267))</f>
        <v/>
      </c>
      <c r="B267" s="69"/>
      <c r="C267" s="158"/>
      <c r="D267" s="158"/>
      <c r="E267" s="158"/>
      <c r="F267" s="158"/>
      <c r="G267" s="141"/>
      <c r="H267" s="142"/>
      <c r="I267" s="159"/>
    </row>
    <row r="268" spans="1:9" ht="12.75" customHeight="1" x14ac:dyDescent="0.25">
      <c r="A268" s="157" t="str">
        <f>IF(B268="","",COUNTA($B$253:B268))</f>
        <v/>
      </c>
      <c r="B268" s="69"/>
      <c r="C268" s="158"/>
      <c r="D268" s="158"/>
      <c r="E268" s="158"/>
      <c r="F268" s="158"/>
      <c r="G268" s="141"/>
      <c r="H268" s="142"/>
      <c r="I268" s="159"/>
    </row>
    <row r="269" spans="1:9" ht="12.75" customHeight="1" x14ac:dyDescent="0.25">
      <c r="A269" s="157" t="str">
        <f>IF(B269="","",COUNTA($B$253:B269))</f>
        <v/>
      </c>
      <c r="B269" s="69"/>
      <c r="C269" s="158"/>
      <c r="D269" s="158"/>
      <c r="E269" s="158"/>
      <c r="F269" s="158"/>
      <c r="G269" s="141"/>
      <c r="H269" s="142"/>
      <c r="I269" s="159"/>
    </row>
    <row r="270" spans="1:9" ht="12.75" customHeight="1" x14ac:dyDescent="0.25">
      <c r="A270" s="157" t="str">
        <f>IF(B270="","",COUNTA($B$253:B270))</f>
        <v/>
      </c>
      <c r="B270" s="69"/>
      <c r="C270" s="158"/>
      <c r="D270" s="158"/>
      <c r="E270" s="158"/>
      <c r="F270" s="158"/>
      <c r="G270" s="141"/>
      <c r="H270" s="142"/>
      <c r="I270" s="159"/>
    </row>
    <row r="271" spans="1:9" ht="12.75" customHeight="1" x14ac:dyDescent="0.25">
      <c r="A271" s="157" t="str">
        <f>IF(B271="","",COUNTA($B$253:B271))</f>
        <v/>
      </c>
      <c r="B271" s="69"/>
      <c r="C271" s="158"/>
      <c r="D271" s="158"/>
      <c r="E271" s="158"/>
      <c r="F271" s="158"/>
      <c r="G271" s="141"/>
      <c r="H271" s="142"/>
      <c r="I271" s="159"/>
    </row>
    <row r="272" spans="1:9" ht="12.75" customHeight="1" x14ac:dyDescent="0.25">
      <c r="A272" s="157" t="str">
        <f>IF(B272="","",COUNTA($B$253:B272))</f>
        <v/>
      </c>
      <c r="B272" s="69"/>
      <c r="C272" s="158"/>
      <c r="D272" s="158"/>
      <c r="E272" s="158"/>
      <c r="F272" s="158"/>
      <c r="G272" s="141"/>
      <c r="H272" s="142"/>
      <c r="I272" s="159"/>
    </row>
    <row r="273" spans="1:9" ht="12.75" customHeight="1" x14ac:dyDescent="0.25">
      <c r="A273" s="157" t="str">
        <f>IF(B273="","",COUNTA($B$253:B273))</f>
        <v/>
      </c>
      <c r="B273" s="69"/>
      <c r="C273" s="158"/>
      <c r="D273" s="158"/>
      <c r="E273" s="158"/>
      <c r="F273" s="158"/>
      <c r="G273" s="141"/>
      <c r="H273" s="142"/>
      <c r="I273" s="159"/>
    </row>
    <row r="274" spans="1:9" ht="12.75" customHeight="1" x14ac:dyDescent="0.25">
      <c r="A274" s="157" t="str">
        <f>IF(B274="","",COUNTA($B$253:B274))</f>
        <v/>
      </c>
      <c r="B274" s="69"/>
      <c r="C274" s="158"/>
      <c r="D274" s="158"/>
      <c r="E274" s="158"/>
      <c r="F274" s="158"/>
      <c r="G274" s="141"/>
      <c r="H274" s="142"/>
      <c r="I274" s="159"/>
    </row>
    <row r="275" spans="1:9" ht="12.75" customHeight="1" x14ac:dyDescent="0.25">
      <c r="A275" s="157" t="str">
        <f>IF(B275="","",COUNTA($B$253:B275))</f>
        <v/>
      </c>
      <c r="B275" s="69"/>
      <c r="C275" s="158"/>
      <c r="D275" s="158"/>
      <c r="E275" s="158"/>
      <c r="F275" s="158"/>
      <c r="G275" s="141"/>
      <c r="H275" s="142"/>
      <c r="I275" s="159"/>
    </row>
    <row r="276" spans="1:9" ht="12.75" customHeight="1" x14ac:dyDescent="0.25">
      <c r="A276" s="157" t="str">
        <f>IF(B276="","",COUNTA($B$253:B276))</f>
        <v/>
      </c>
      <c r="B276" s="69"/>
      <c r="C276" s="158"/>
      <c r="D276" s="158"/>
      <c r="E276" s="158"/>
      <c r="F276" s="158"/>
      <c r="G276" s="141"/>
      <c r="H276" s="142"/>
      <c r="I276" s="159"/>
    </row>
    <row r="277" spans="1:9" ht="12.75" customHeight="1" x14ac:dyDescent="0.25">
      <c r="A277" s="157" t="str">
        <f>IF(B277="","",COUNTA($B$253:B277))</f>
        <v/>
      </c>
      <c r="B277" s="69"/>
      <c r="C277" s="158"/>
      <c r="D277" s="158"/>
      <c r="E277" s="158"/>
      <c r="F277" s="158"/>
      <c r="G277" s="141"/>
      <c r="H277" s="142"/>
      <c r="I277" s="159"/>
    </row>
    <row r="278" spans="1:9" ht="12.75" customHeight="1" x14ac:dyDescent="0.25">
      <c r="A278" s="157" t="str">
        <f>IF(B278="","",COUNTA($B$253:B278))</f>
        <v/>
      </c>
      <c r="B278" s="69"/>
      <c r="C278" s="158"/>
      <c r="D278" s="158"/>
      <c r="E278" s="158"/>
      <c r="F278" s="158"/>
      <c r="G278" s="141"/>
      <c r="H278" s="142"/>
      <c r="I278" s="159"/>
    </row>
    <row r="279" spans="1:9" ht="12.75" customHeight="1" x14ac:dyDescent="0.25">
      <c r="A279" s="157" t="str">
        <f>IF(B279="","",COUNTA($B$253:B279))</f>
        <v/>
      </c>
      <c r="B279" s="69"/>
      <c r="C279" s="158"/>
      <c r="D279" s="158"/>
      <c r="E279" s="158"/>
      <c r="F279" s="158"/>
      <c r="G279" s="141"/>
      <c r="H279" s="142"/>
      <c r="I279" s="159"/>
    </row>
    <row r="280" spans="1:9" ht="12.75" customHeight="1" x14ac:dyDescent="0.25">
      <c r="A280" s="157" t="str">
        <f>IF(B280="","",COUNTA($B$253:B280))</f>
        <v/>
      </c>
      <c r="B280" s="69"/>
      <c r="C280" s="158"/>
      <c r="D280" s="158"/>
      <c r="E280" s="158"/>
      <c r="F280" s="158"/>
      <c r="G280" s="141"/>
      <c r="H280" s="142"/>
      <c r="I280" s="159"/>
    </row>
    <row r="281" spans="1:9" ht="12.75" customHeight="1" x14ac:dyDescent="0.25">
      <c r="A281" s="157" t="str">
        <f>IF(B281="","",COUNTA($B$253:B281))</f>
        <v/>
      </c>
      <c r="B281" s="69"/>
      <c r="C281" s="158"/>
      <c r="D281" s="158"/>
      <c r="E281" s="158"/>
      <c r="F281" s="158"/>
      <c r="G281" s="141"/>
      <c r="H281" s="142"/>
      <c r="I281" s="159"/>
    </row>
    <row r="282" spans="1:9" ht="12.75" customHeight="1" x14ac:dyDescent="0.25">
      <c r="A282" s="157" t="str">
        <f>IF(B282="","",COUNTA($B$253:B282))</f>
        <v/>
      </c>
      <c r="B282" s="69"/>
      <c r="C282" s="158"/>
      <c r="D282" s="158"/>
      <c r="E282" s="158"/>
      <c r="F282" s="158"/>
      <c r="G282" s="141"/>
      <c r="H282" s="142"/>
      <c r="I282" s="159"/>
    </row>
    <row r="283" spans="1:9" ht="12.75" customHeight="1" x14ac:dyDescent="0.25">
      <c r="A283" s="157" t="str">
        <f>IF(B283="","",COUNTA($B$253:B283))</f>
        <v/>
      </c>
      <c r="B283" s="69"/>
      <c r="C283" s="158"/>
      <c r="D283" s="158"/>
      <c r="E283" s="158"/>
      <c r="F283" s="158"/>
      <c r="G283" s="141"/>
      <c r="H283" s="142"/>
      <c r="I283" s="159"/>
    </row>
    <row r="284" spans="1:9" ht="12.75" customHeight="1" x14ac:dyDescent="0.25">
      <c r="A284" s="157" t="str">
        <f>IF(B284="","",COUNTA($B$253:B284))</f>
        <v/>
      </c>
      <c r="B284" s="69"/>
      <c r="C284" s="158"/>
      <c r="D284" s="158"/>
      <c r="E284" s="158"/>
      <c r="F284" s="158"/>
      <c r="G284" s="141"/>
      <c r="H284" s="142"/>
      <c r="I284" s="159"/>
    </row>
    <row r="285" spans="1:9" ht="12.75" customHeight="1" x14ac:dyDescent="0.25">
      <c r="A285" s="160" t="str">
        <f>IF(B285="","",COUNTA($B$253:B285))</f>
        <v/>
      </c>
      <c r="B285" s="69"/>
      <c r="C285" s="161"/>
      <c r="D285" s="161"/>
      <c r="E285" s="161"/>
      <c r="F285" s="161"/>
      <c r="G285" s="143"/>
      <c r="H285" s="144"/>
      <c r="I285" s="162"/>
    </row>
    <row r="287" spans="1:9" ht="20.100000000000001" customHeight="1" x14ac:dyDescent="0.25">
      <c r="A287" s="181"/>
      <c r="B287" s="181"/>
      <c r="C287" s="181"/>
      <c r="D287" s="181"/>
      <c r="E287" s="181"/>
      <c r="F287" s="181"/>
      <c r="G287" s="181"/>
      <c r="H287" s="181"/>
      <c r="I287" s="181"/>
    </row>
    <row r="288" spans="1:9" ht="20.100000000000001" customHeight="1" x14ac:dyDescent="0.25">
      <c r="A288" s="146">
        <v>6</v>
      </c>
      <c r="B288" s="151" t="s">
        <v>23</v>
      </c>
      <c r="C288" s="84"/>
      <c r="D288" s="50"/>
      <c r="E288" s="50"/>
      <c r="F288" s="50"/>
      <c r="G288" s="50"/>
      <c r="H288" s="50"/>
      <c r="I288" s="50"/>
    </row>
    <row r="289" spans="1:9" ht="12.75" customHeight="1" x14ac:dyDescent="0.25">
      <c r="A289" s="61"/>
      <c r="B289" s="54" t="s">
        <v>278</v>
      </c>
    </row>
    <row r="290" spans="1:9" ht="12.75" customHeight="1" x14ac:dyDescent="0.25">
      <c r="A290" s="61"/>
      <c r="B290" s="60" t="s">
        <v>165</v>
      </c>
      <c r="C290" s="55" t="str">
        <f>IFERROR(INDEX(Инвентаризация!$B$52:$I$284,MATCH($B290,Инвентаризация!$B$52:$B$284,0),COLUMN()-1),"")</f>
        <v>Тип люка</v>
      </c>
      <c r="D290" s="55" t="str">
        <f>IFERROR(INDEX(Инвентаризация!$B$52:$I$284,MATCH($B290,Инвентаризация!$B$52:$B$284,0),COLUMN()-1),"")</f>
        <v>Нет характеристик</v>
      </c>
      <c r="E290" s="55" t="str">
        <f>IFERROR(INDEX(Инвентаризация!$B$52:$I$284,MATCH($B290,Инвентаризация!$B$52:$B$284,0),COLUMN()-1),"")</f>
        <v>Нет характеристик</v>
      </c>
      <c r="F290" s="55" t="str">
        <f>IFERROR(INDEX(Инвентаризация!$B$52:$I$284,MATCH($B290,Инвентаризация!$B$52:$B$284,0),COLUMN()-1),"")</f>
        <v>Состояние</v>
      </c>
      <c r="G290" s="55" t="str">
        <f>IFERROR(INDEX(Инвентаризация!$B$52:$I$284,MATCH($B290,Инвентаризация!$B$52:$B$284,0),COLUMN()-1),"")</f>
        <v>Количество, ед.</v>
      </c>
      <c r="H290" s="55" t="str">
        <f>IFERROR(INDEX(Инвентаризация!$B$52:$I$284,MATCH($B290,Инвентаризация!$B$52:$B$284,0),COLUMN()-1),"")</f>
        <v>Нет характеристик</v>
      </c>
      <c r="I290" s="55" t="str">
        <f>IFERROR(INDEX(Инвентаризация!$B$52:$I$284,MATCH($B290,Инвентаризация!$B$52:$B$284,0),COLUMN()-1),"")</f>
        <v>Комментарии</v>
      </c>
    </row>
    <row r="292" spans="1:9" ht="30" customHeight="1" x14ac:dyDescent="0.25">
      <c r="A292" s="132" t="s">
        <v>261</v>
      </c>
      <c r="B292" s="132" t="s">
        <v>260</v>
      </c>
      <c r="C292" s="132" t="s">
        <v>271</v>
      </c>
      <c r="D292" s="132" t="s">
        <v>272</v>
      </c>
      <c r="E292" s="132" t="s">
        <v>264</v>
      </c>
      <c r="F292" s="145" t="s">
        <v>265</v>
      </c>
      <c r="G292" s="133" t="s">
        <v>266</v>
      </c>
      <c r="H292" s="132" t="s">
        <v>251</v>
      </c>
      <c r="I292" s="132" t="s">
        <v>47</v>
      </c>
    </row>
    <row r="293" spans="1:9" ht="12.75" customHeight="1" x14ac:dyDescent="0.25">
      <c r="A293" s="56" t="s">
        <v>280</v>
      </c>
      <c r="B293" s="56" t="s">
        <v>268</v>
      </c>
      <c r="C293" s="56" t="s">
        <v>268</v>
      </c>
      <c r="D293" s="56" t="s">
        <v>268</v>
      </c>
      <c r="E293" s="56" t="s">
        <v>268</v>
      </c>
      <c r="F293" s="59" t="s">
        <v>268</v>
      </c>
      <c r="G293" s="58" t="s">
        <v>267</v>
      </c>
      <c r="H293" s="56" t="s">
        <v>267</v>
      </c>
      <c r="I293" s="56" t="s">
        <v>269</v>
      </c>
    </row>
    <row r="294" spans="1:9" ht="12.75" customHeight="1" x14ac:dyDescent="0.25">
      <c r="A294" s="157" t="str">
        <f>IF(B294="","",COUNTA($B$294:B294))</f>
        <v/>
      </c>
      <c r="B294" s="69"/>
      <c r="C294" s="158"/>
      <c r="D294" s="158"/>
      <c r="E294" s="158"/>
      <c r="F294" s="158"/>
      <c r="G294" s="141"/>
      <c r="H294" s="142"/>
      <c r="I294" s="159"/>
    </row>
    <row r="295" spans="1:9" ht="12.75" customHeight="1" x14ac:dyDescent="0.25">
      <c r="A295" s="157" t="str">
        <f>IF(B295="","",COUNTA($B$294:B295))</f>
        <v/>
      </c>
      <c r="B295" s="69"/>
      <c r="C295" s="158"/>
      <c r="D295" s="158"/>
      <c r="E295" s="158"/>
      <c r="F295" s="158"/>
      <c r="G295" s="141"/>
      <c r="H295" s="142"/>
      <c r="I295" s="159"/>
    </row>
    <row r="296" spans="1:9" ht="12.75" customHeight="1" x14ac:dyDescent="0.25">
      <c r="A296" s="157" t="str">
        <f>IF(B296="","",COUNTA($B$294:B296))</f>
        <v/>
      </c>
      <c r="B296" s="69"/>
      <c r="C296" s="158"/>
      <c r="D296" s="158"/>
      <c r="E296" s="158"/>
      <c r="F296" s="158"/>
      <c r="G296" s="141"/>
      <c r="H296" s="142"/>
      <c r="I296" s="159"/>
    </row>
    <row r="297" spans="1:9" ht="12.75" customHeight="1" x14ac:dyDescent="0.25">
      <c r="A297" s="157" t="str">
        <f>IF(B297="","",COUNTA($B$294:B297))</f>
        <v/>
      </c>
      <c r="B297" s="69"/>
      <c r="C297" s="158"/>
      <c r="D297" s="158"/>
      <c r="E297" s="158"/>
      <c r="F297" s="158"/>
      <c r="G297" s="141"/>
      <c r="H297" s="142"/>
      <c r="I297" s="159"/>
    </row>
    <row r="298" spans="1:9" ht="12.75" customHeight="1" x14ac:dyDescent="0.25">
      <c r="A298" s="157" t="str">
        <f>IF(B298="","",COUNTA($B$294:B298))</f>
        <v/>
      </c>
      <c r="B298" s="69"/>
      <c r="C298" s="158"/>
      <c r="D298" s="158"/>
      <c r="E298" s="158"/>
      <c r="F298" s="158"/>
      <c r="G298" s="141"/>
      <c r="H298" s="142"/>
      <c r="I298" s="159"/>
    </row>
    <row r="299" spans="1:9" ht="12.75" customHeight="1" x14ac:dyDescent="0.25">
      <c r="A299" s="157" t="str">
        <f>IF(B299="","",COUNTA($B$294:B299))</f>
        <v/>
      </c>
      <c r="B299" s="69"/>
      <c r="C299" s="158"/>
      <c r="D299" s="158"/>
      <c r="E299" s="158"/>
      <c r="F299" s="158"/>
      <c r="G299" s="141"/>
      <c r="H299" s="142"/>
      <c r="I299" s="159"/>
    </row>
    <row r="300" spans="1:9" ht="12.75" customHeight="1" x14ac:dyDescent="0.25">
      <c r="A300" s="157" t="str">
        <f>IF(B300="","",COUNTA($B$294:B300))</f>
        <v/>
      </c>
      <c r="B300" s="69"/>
      <c r="C300" s="158"/>
      <c r="D300" s="158"/>
      <c r="E300" s="158"/>
      <c r="F300" s="158"/>
      <c r="G300" s="141"/>
      <c r="H300" s="142"/>
      <c r="I300" s="159"/>
    </row>
    <row r="301" spans="1:9" ht="12.75" customHeight="1" x14ac:dyDescent="0.25">
      <c r="A301" s="157" t="str">
        <f>IF(B301="","",COUNTA($B$294:B301))</f>
        <v/>
      </c>
      <c r="B301" s="69"/>
      <c r="C301" s="158"/>
      <c r="D301" s="158"/>
      <c r="E301" s="158"/>
      <c r="F301" s="158"/>
      <c r="G301" s="141"/>
      <c r="H301" s="142"/>
      <c r="I301" s="159"/>
    </row>
    <row r="302" spans="1:9" ht="12.75" customHeight="1" x14ac:dyDescent="0.25">
      <c r="A302" s="157" t="str">
        <f>IF(B302="","",COUNTA($B$294:B302))</f>
        <v/>
      </c>
      <c r="B302" s="69"/>
      <c r="C302" s="158"/>
      <c r="D302" s="158"/>
      <c r="E302" s="158"/>
      <c r="F302" s="158"/>
      <c r="G302" s="141"/>
      <c r="H302" s="142"/>
      <c r="I302" s="159"/>
    </row>
    <row r="303" spans="1:9" ht="12.75" customHeight="1" x14ac:dyDescent="0.25">
      <c r="A303" s="157" t="str">
        <f>IF(B303="","",COUNTA($B$294:B303))</f>
        <v/>
      </c>
      <c r="B303" s="69"/>
      <c r="C303" s="158"/>
      <c r="D303" s="158"/>
      <c r="E303" s="158"/>
      <c r="F303" s="158"/>
      <c r="G303" s="141"/>
      <c r="H303" s="142"/>
      <c r="I303" s="159"/>
    </row>
    <row r="304" spans="1:9" ht="12.75" customHeight="1" x14ac:dyDescent="0.25">
      <c r="A304" s="157" t="str">
        <f>IF(B304="","",COUNTA($B$294:B304))</f>
        <v/>
      </c>
      <c r="B304" s="69"/>
      <c r="C304" s="158"/>
      <c r="D304" s="158"/>
      <c r="E304" s="158"/>
      <c r="F304" s="158"/>
      <c r="G304" s="141"/>
      <c r="H304" s="142"/>
      <c r="I304" s="159"/>
    </row>
    <row r="305" spans="1:9" ht="12.75" customHeight="1" x14ac:dyDescent="0.25">
      <c r="A305" s="157" t="str">
        <f>IF(B305="","",COUNTA($B$294:B305))</f>
        <v/>
      </c>
      <c r="B305" s="69"/>
      <c r="C305" s="158"/>
      <c r="D305" s="158"/>
      <c r="E305" s="158"/>
      <c r="F305" s="158"/>
      <c r="G305" s="141"/>
      <c r="H305" s="142"/>
      <c r="I305" s="159"/>
    </row>
    <row r="306" spans="1:9" ht="12.75" customHeight="1" x14ac:dyDescent="0.25">
      <c r="A306" s="157" t="str">
        <f>IF(B306="","",COUNTA($B$294:B306))</f>
        <v/>
      </c>
      <c r="B306" s="69"/>
      <c r="C306" s="158"/>
      <c r="D306" s="158"/>
      <c r="E306" s="158"/>
      <c r="F306" s="158"/>
      <c r="G306" s="141"/>
      <c r="H306" s="142"/>
      <c r="I306" s="159"/>
    </row>
    <row r="307" spans="1:9" ht="12.75" customHeight="1" x14ac:dyDescent="0.25">
      <c r="A307" s="157" t="str">
        <f>IF(B307="","",COUNTA($B$294:B307))</f>
        <v/>
      </c>
      <c r="B307" s="69"/>
      <c r="C307" s="158"/>
      <c r="D307" s="158"/>
      <c r="E307" s="158"/>
      <c r="F307" s="158"/>
      <c r="G307" s="141"/>
      <c r="H307" s="142"/>
      <c r="I307" s="159"/>
    </row>
    <row r="308" spans="1:9" ht="12.75" customHeight="1" x14ac:dyDescent="0.25">
      <c r="A308" s="157" t="str">
        <f>IF(B308="","",COUNTA($B$294:B308))</f>
        <v/>
      </c>
      <c r="B308" s="69"/>
      <c r="C308" s="158"/>
      <c r="D308" s="158"/>
      <c r="E308" s="158"/>
      <c r="F308" s="158"/>
      <c r="G308" s="141"/>
      <c r="H308" s="142"/>
      <c r="I308" s="159"/>
    </row>
    <row r="309" spans="1:9" ht="12.75" customHeight="1" x14ac:dyDescent="0.25">
      <c r="A309" s="157" t="str">
        <f>IF(B309="","",COUNTA($B$294:B309))</f>
        <v/>
      </c>
      <c r="B309" s="69"/>
      <c r="C309" s="158"/>
      <c r="D309" s="158"/>
      <c r="E309" s="158"/>
      <c r="F309" s="158"/>
      <c r="G309" s="141"/>
      <c r="H309" s="142"/>
      <c r="I309" s="159"/>
    </row>
    <row r="310" spans="1:9" ht="12.75" customHeight="1" x14ac:dyDescent="0.25">
      <c r="A310" s="157" t="str">
        <f>IF(B310="","",COUNTA($B$294:B310))</f>
        <v/>
      </c>
      <c r="B310" s="69"/>
      <c r="C310" s="158"/>
      <c r="D310" s="158"/>
      <c r="E310" s="158"/>
      <c r="F310" s="158"/>
      <c r="G310" s="141"/>
      <c r="H310" s="142"/>
      <c r="I310" s="159"/>
    </row>
    <row r="311" spans="1:9" ht="12.75" customHeight="1" x14ac:dyDescent="0.25">
      <c r="A311" s="157" t="str">
        <f>IF(B311="","",COUNTA($B$294:B311))</f>
        <v/>
      </c>
      <c r="B311" s="69"/>
      <c r="C311" s="158"/>
      <c r="D311" s="158"/>
      <c r="E311" s="158"/>
      <c r="F311" s="158"/>
      <c r="G311" s="141"/>
      <c r="H311" s="142"/>
      <c r="I311" s="159"/>
    </row>
    <row r="312" spans="1:9" ht="12.75" customHeight="1" x14ac:dyDescent="0.25">
      <c r="A312" s="157" t="str">
        <f>IF(B312="","",COUNTA($B$294:B312))</f>
        <v/>
      </c>
      <c r="B312" s="69"/>
      <c r="C312" s="158"/>
      <c r="D312" s="158"/>
      <c r="E312" s="158"/>
      <c r="F312" s="158"/>
      <c r="G312" s="141"/>
      <c r="H312" s="142"/>
      <c r="I312" s="159"/>
    </row>
    <row r="313" spans="1:9" ht="12.75" customHeight="1" x14ac:dyDescent="0.25">
      <c r="A313" s="157" t="str">
        <f>IF(B313="","",COUNTA($B$294:B313))</f>
        <v/>
      </c>
      <c r="B313" s="69"/>
      <c r="C313" s="158"/>
      <c r="D313" s="158"/>
      <c r="E313" s="158"/>
      <c r="F313" s="158"/>
      <c r="G313" s="141"/>
      <c r="H313" s="142"/>
      <c r="I313" s="159"/>
    </row>
    <row r="314" spans="1:9" ht="12.75" customHeight="1" x14ac:dyDescent="0.25">
      <c r="A314" s="157" t="str">
        <f>IF(B314="","",COUNTA($B$294:B314))</f>
        <v/>
      </c>
      <c r="B314" s="69"/>
      <c r="C314" s="158"/>
      <c r="D314" s="158"/>
      <c r="E314" s="158"/>
      <c r="F314" s="158"/>
      <c r="G314" s="141"/>
      <c r="H314" s="142"/>
      <c r="I314" s="159"/>
    </row>
    <row r="315" spans="1:9" ht="12.75" customHeight="1" x14ac:dyDescent="0.25">
      <c r="A315" s="157" t="str">
        <f>IF(B315="","",COUNTA($B$294:B315))</f>
        <v/>
      </c>
      <c r="B315" s="69"/>
      <c r="C315" s="158"/>
      <c r="D315" s="158"/>
      <c r="E315" s="158"/>
      <c r="F315" s="158"/>
      <c r="G315" s="141"/>
      <c r="H315" s="142"/>
      <c r="I315" s="159"/>
    </row>
    <row r="316" spans="1:9" ht="12.75" customHeight="1" x14ac:dyDescent="0.25">
      <c r="A316" s="157" t="str">
        <f>IF(B316="","",COUNTA($B$294:B316))</f>
        <v/>
      </c>
      <c r="B316" s="69"/>
      <c r="C316" s="158"/>
      <c r="D316" s="158"/>
      <c r="E316" s="158"/>
      <c r="F316" s="158"/>
      <c r="G316" s="141"/>
      <c r="H316" s="142"/>
      <c r="I316" s="159"/>
    </row>
    <row r="317" spans="1:9" ht="12.75" customHeight="1" x14ac:dyDescent="0.25">
      <c r="A317" s="157" t="str">
        <f>IF(B317="","",COUNTA($B$294:B317))</f>
        <v/>
      </c>
      <c r="B317" s="69"/>
      <c r="C317" s="158"/>
      <c r="D317" s="158"/>
      <c r="E317" s="158"/>
      <c r="F317" s="158"/>
      <c r="G317" s="141"/>
      <c r="H317" s="142"/>
      <c r="I317" s="159"/>
    </row>
    <row r="318" spans="1:9" ht="12.75" customHeight="1" x14ac:dyDescent="0.25">
      <c r="A318" s="157" t="str">
        <f>IF(B318="","",COUNTA($B$294:B318))</f>
        <v/>
      </c>
      <c r="B318" s="69"/>
      <c r="C318" s="158"/>
      <c r="D318" s="158"/>
      <c r="E318" s="158"/>
      <c r="F318" s="158"/>
      <c r="G318" s="141"/>
      <c r="H318" s="142"/>
      <c r="I318" s="159"/>
    </row>
    <row r="319" spans="1:9" ht="12.75" customHeight="1" x14ac:dyDescent="0.25">
      <c r="A319" s="157" t="str">
        <f>IF(B319="","",COUNTA($B$294:B319))</f>
        <v/>
      </c>
      <c r="B319" s="69"/>
      <c r="C319" s="158"/>
      <c r="D319" s="158"/>
      <c r="E319" s="158"/>
      <c r="F319" s="158"/>
      <c r="G319" s="141"/>
      <c r="H319" s="142"/>
      <c r="I319" s="159"/>
    </row>
    <row r="320" spans="1:9" ht="12.75" customHeight="1" x14ac:dyDescent="0.25">
      <c r="A320" s="157" t="str">
        <f>IF(B320="","",COUNTA($B$294:B320))</f>
        <v/>
      </c>
      <c r="B320" s="69"/>
      <c r="C320" s="158"/>
      <c r="D320" s="158"/>
      <c r="E320" s="158"/>
      <c r="F320" s="158"/>
      <c r="G320" s="141"/>
      <c r="H320" s="142"/>
      <c r="I320" s="159"/>
    </row>
    <row r="321" spans="1:9" ht="12.75" customHeight="1" x14ac:dyDescent="0.25">
      <c r="A321" s="157" t="str">
        <f>IF(B321="","",COUNTA($B$294:B321))</f>
        <v/>
      </c>
      <c r="B321" s="69"/>
      <c r="C321" s="158"/>
      <c r="D321" s="158"/>
      <c r="E321" s="158"/>
      <c r="F321" s="158"/>
      <c r="G321" s="141"/>
      <c r="H321" s="142"/>
      <c r="I321" s="159"/>
    </row>
    <row r="322" spans="1:9" ht="12.75" customHeight="1" x14ac:dyDescent="0.25">
      <c r="A322" s="157" t="str">
        <f>IF(B322="","",COUNTA($B$294:B322))</f>
        <v/>
      </c>
      <c r="B322" s="69"/>
      <c r="C322" s="158"/>
      <c r="D322" s="158"/>
      <c r="E322" s="158"/>
      <c r="F322" s="158"/>
      <c r="G322" s="141"/>
      <c r="H322" s="142"/>
      <c r="I322" s="159"/>
    </row>
    <row r="323" spans="1:9" ht="12.75" customHeight="1" x14ac:dyDescent="0.25">
      <c r="A323" s="157" t="str">
        <f>IF(B323="","",COUNTA($B$294:B323))</f>
        <v/>
      </c>
      <c r="B323" s="69"/>
      <c r="C323" s="158"/>
      <c r="D323" s="158"/>
      <c r="E323" s="158"/>
      <c r="F323" s="158"/>
      <c r="G323" s="141"/>
      <c r="H323" s="142"/>
      <c r="I323" s="159"/>
    </row>
    <row r="324" spans="1:9" ht="12.75" customHeight="1" x14ac:dyDescent="0.25">
      <c r="A324" s="157" t="str">
        <f>IF(B324="","",COUNTA($B$294:B324))</f>
        <v/>
      </c>
      <c r="B324" s="69"/>
      <c r="C324" s="158"/>
      <c r="D324" s="158"/>
      <c r="E324" s="158"/>
      <c r="F324" s="158"/>
      <c r="G324" s="141"/>
      <c r="H324" s="142"/>
      <c r="I324" s="159"/>
    </row>
    <row r="325" spans="1:9" ht="12.75" customHeight="1" x14ac:dyDescent="0.25">
      <c r="A325" s="157" t="str">
        <f>IF(B325="","",COUNTA($B$294:B325))</f>
        <v/>
      </c>
      <c r="B325" s="69"/>
      <c r="C325" s="158"/>
      <c r="D325" s="158"/>
      <c r="E325" s="158"/>
      <c r="F325" s="158"/>
      <c r="G325" s="141"/>
      <c r="H325" s="142"/>
      <c r="I325" s="159"/>
    </row>
    <row r="326" spans="1:9" ht="12.75" customHeight="1" x14ac:dyDescent="0.25">
      <c r="A326" s="160" t="str">
        <f>IF(B326="","",COUNTA($B$294:B326))</f>
        <v/>
      </c>
      <c r="B326" s="69"/>
      <c r="C326" s="161"/>
      <c r="D326" s="161"/>
      <c r="E326" s="161"/>
      <c r="F326" s="161"/>
      <c r="G326" s="143"/>
      <c r="H326" s="144"/>
      <c r="I326" s="162"/>
    </row>
    <row r="328" spans="1:9" ht="20.100000000000001" customHeight="1" x14ac:dyDescent="0.25">
      <c r="A328" s="180"/>
      <c r="B328" s="180"/>
      <c r="C328" s="180"/>
      <c r="D328" s="180"/>
      <c r="E328" s="180"/>
      <c r="F328" s="180"/>
      <c r="G328" s="180"/>
      <c r="H328" s="180"/>
      <c r="I328" s="180"/>
    </row>
    <row r="329" spans="1:9" ht="20.100000000000001" customHeight="1" x14ac:dyDescent="0.25">
      <c r="A329" s="146">
        <v>7</v>
      </c>
      <c r="B329" s="151" t="s">
        <v>366</v>
      </c>
      <c r="C329" s="61"/>
      <c r="D329" s="85"/>
      <c r="E329" s="61"/>
      <c r="F329" s="61"/>
      <c r="G329" s="61"/>
      <c r="H329" s="61"/>
      <c r="I329" s="61"/>
    </row>
    <row r="330" spans="1:9" ht="12.75" customHeight="1" x14ac:dyDescent="0.25">
      <c r="A330" s="61"/>
      <c r="B330" s="54" t="s">
        <v>278</v>
      </c>
      <c r="C330" s="61"/>
      <c r="D330" s="86"/>
      <c r="E330" s="61"/>
      <c r="F330" s="61"/>
      <c r="G330" s="61"/>
      <c r="H330" s="61"/>
      <c r="I330" s="61"/>
    </row>
    <row r="331" spans="1:9" ht="12.75" customHeight="1" x14ac:dyDescent="0.25">
      <c r="A331" s="61"/>
      <c r="B331" s="60" t="s">
        <v>283</v>
      </c>
      <c r="C331" s="55" t="str">
        <f>IFERROR(INDEX(Инвентаризация!$B$52:$I$319,MATCH($B331,Инвентаризация!$B$52:$B$319,0),COLUMN()-1),"")</f>
        <v>Тип</v>
      </c>
      <c r="D331" s="55" t="str">
        <f>IFERROR(INDEX(Инвентаризация!$B$52:$I$319,MATCH($B331,Инвентаризация!$B$52:$B$319,0),COLUMN()-1),"")</f>
        <v>Нет характеристик</v>
      </c>
      <c r="E331" s="55" t="str">
        <f>IFERROR(INDEX(Инвентаризация!$B$52:$I$319,MATCH($B331,Инвентаризация!$B$52:$B$319,0),COLUMN()-1),"")</f>
        <v>Нет характеристик</v>
      </c>
      <c r="F331" s="55" t="str">
        <f>IFERROR(INDEX(Инвентаризация!$B$52:$I$319,MATCH($B331,Инвентаризация!$B$52:$B$319,0),COLUMN()-1),"")</f>
        <v>Состояние</v>
      </c>
      <c r="G331" s="55" t="str">
        <f>IFERROR(INDEX(Инвентаризация!$B$52:$I$319,MATCH($B331,Инвентаризация!$B$52:$B$319,0),COLUMN()-1),"")</f>
        <v>Год постройки</v>
      </c>
      <c r="H331" s="55" t="str">
        <f>IFERROR(INDEX(Инвентаризация!$B$52:$I$319,MATCH($B331,Инвентаризация!$B$52:$B$319,0),COLUMN()-1),"")</f>
        <v>Площадь, кв. м</v>
      </c>
      <c r="I331" s="55" t="str">
        <f>IFERROR(INDEX(Инвентаризация!$B$52:$I$319,MATCH($B331,Инвентаризация!$B$52:$B$319,0),COLUMN()-1),"")</f>
        <v>Комментарии</v>
      </c>
    </row>
    <row r="333" spans="1:9" ht="30" customHeight="1" x14ac:dyDescent="0.25">
      <c r="A333" s="132" t="s">
        <v>261</v>
      </c>
      <c r="B333" s="132" t="s">
        <v>260</v>
      </c>
      <c r="C333" s="132" t="s">
        <v>271</v>
      </c>
      <c r="D333" s="132" t="s">
        <v>272</v>
      </c>
      <c r="E333" s="132" t="s">
        <v>264</v>
      </c>
      <c r="F333" s="152" t="s">
        <v>265</v>
      </c>
      <c r="G333" s="133" t="s">
        <v>367</v>
      </c>
      <c r="H333" s="132" t="s">
        <v>368</v>
      </c>
      <c r="I333" s="132" t="s">
        <v>47</v>
      </c>
    </row>
    <row r="334" spans="1:9" ht="12.75" customHeight="1" x14ac:dyDescent="0.25">
      <c r="A334" s="56" t="s">
        <v>280</v>
      </c>
      <c r="B334" s="56" t="s">
        <v>268</v>
      </c>
      <c r="C334" s="56" t="s">
        <v>268</v>
      </c>
      <c r="D334" s="56" t="s">
        <v>268</v>
      </c>
      <c r="E334" s="56" t="s">
        <v>268</v>
      </c>
      <c r="F334" s="57" t="s">
        <v>268</v>
      </c>
      <c r="G334" s="58" t="s">
        <v>267</v>
      </c>
      <c r="H334" s="56" t="s">
        <v>267</v>
      </c>
      <c r="I334" s="56" t="s">
        <v>269</v>
      </c>
    </row>
    <row r="335" spans="1:9" ht="12.75" customHeight="1" x14ac:dyDescent="0.25">
      <c r="A335" s="157">
        <f>IF(B335="","",COUNTA($B335:B$335))</f>
        <v>1</v>
      </c>
      <c r="B335" s="69" t="s">
        <v>283</v>
      </c>
      <c r="C335" s="158" t="s">
        <v>284</v>
      </c>
      <c r="D335" s="158"/>
      <c r="E335" s="158"/>
      <c r="F335" s="158" t="s">
        <v>286</v>
      </c>
      <c r="G335" s="141">
        <v>1984</v>
      </c>
      <c r="H335" s="142">
        <v>2056.1999999999998</v>
      </c>
      <c r="I335" s="159" t="s">
        <v>376</v>
      </c>
    </row>
    <row r="336" spans="1:9" ht="12.75" customHeight="1" x14ac:dyDescent="0.25">
      <c r="A336" s="157" t="str">
        <f>IF(B336="","",COUNTA($B$335:B336))</f>
        <v/>
      </c>
      <c r="B336" s="69"/>
      <c r="C336" s="158"/>
      <c r="D336" s="158"/>
      <c r="E336" s="158"/>
      <c r="F336" s="158"/>
      <c r="G336" s="141"/>
      <c r="H336" s="142"/>
      <c r="I336" s="159"/>
    </row>
    <row r="337" spans="1:9" ht="12.75" customHeight="1" x14ac:dyDescent="0.25">
      <c r="A337" s="157" t="str">
        <f>IF(B337="","",COUNTA($B$335:B337))</f>
        <v/>
      </c>
      <c r="B337" s="69"/>
      <c r="C337" s="158"/>
      <c r="D337" s="158"/>
      <c r="E337" s="158"/>
      <c r="F337" s="158"/>
      <c r="G337" s="141"/>
      <c r="H337" s="142"/>
      <c r="I337" s="159"/>
    </row>
    <row r="338" spans="1:9" ht="12.75" customHeight="1" x14ac:dyDescent="0.25">
      <c r="A338" s="157"/>
      <c r="B338" s="69"/>
      <c r="C338" s="158"/>
      <c r="D338" s="158"/>
      <c r="E338" s="158"/>
      <c r="F338" s="158"/>
      <c r="G338" s="141"/>
      <c r="H338" s="142"/>
      <c r="I338" s="159"/>
    </row>
    <row r="339" spans="1:9" ht="12.75" customHeight="1" x14ac:dyDescent="0.25">
      <c r="A339" s="157" t="str">
        <f>IF(B339="","",COUNTA($B$335:B339))</f>
        <v/>
      </c>
      <c r="B339" s="69"/>
      <c r="C339" s="158"/>
      <c r="D339" s="158"/>
      <c r="E339" s="158"/>
      <c r="F339" s="158"/>
      <c r="G339" s="141"/>
      <c r="H339" s="142"/>
      <c r="I339" s="159"/>
    </row>
    <row r="340" spans="1:9" ht="12.75" customHeight="1" x14ac:dyDescent="0.25">
      <c r="A340" s="157" t="str">
        <f>IF(B340="","",COUNTA($B$335:B340))</f>
        <v/>
      </c>
      <c r="B340" s="69"/>
      <c r="C340" s="158"/>
      <c r="D340" s="158"/>
      <c r="E340" s="158"/>
      <c r="F340" s="158"/>
      <c r="G340" s="141"/>
      <c r="H340" s="142"/>
      <c r="I340" s="159"/>
    </row>
    <row r="341" spans="1:9" ht="12.75" customHeight="1" x14ac:dyDescent="0.25">
      <c r="A341" s="157" t="str">
        <f>IF(B341="","",COUNTA($B$335:B341))</f>
        <v/>
      </c>
      <c r="B341" s="69"/>
      <c r="C341" s="158"/>
      <c r="D341" s="158"/>
      <c r="E341" s="158"/>
      <c r="F341" s="158"/>
      <c r="G341" s="141"/>
      <c r="H341" s="142"/>
      <c r="I341" s="159"/>
    </row>
    <row r="342" spans="1:9" ht="12.75" customHeight="1" x14ac:dyDescent="0.25">
      <c r="A342" s="157" t="str">
        <f>IF(B342="","",COUNTA($B$335:B342))</f>
        <v/>
      </c>
      <c r="B342" s="69"/>
      <c r="C342" s="158"/>
      <c r="D342" s="158"/>
      <c r="E342" s="158"/>
      <c r="F342" s="158"/>
      <c r="G342" s="141"/>
      <c r="H342" s="142"/>
      <c r="I342" s="159"/>
    </row>
    <row r="343" spans="1:9" ht="12.75" customHeight="1" x14ac:dyDescent="0.25">
      <c r="A343" s="157" t="str">
        <f>IF(B343="","",COUNTA($B$335:B343))</f>
        <v/>
      </c>
      <c r="B343" s="69"/>
      <c r="C343" s="158"/>
      <c r="D343" s="158"/>
      <c r="E343" s="158"/>
      <c r="F343" s="158"/>
      <c r="G343" s="141"/>
      <c r="H343" s="142"/>
      <c r="I343" s="159"/>
    </row>
    <row r="344" spans="1:9" ht="12.75" customHeight="1" x14ac:dyDescent="0.25">
      <c r="A344" s="157" t="str">
        <f>IF(B344="","",COUNTA($B$335:B344))</f>
        <v/>
      </c>
      <c r="B344" s="69"/>
      <c r="C344" s="158"/>
      <c r="D344" s="158"/>
      <c r="E344" s="158"/>
      <c r="F344" s="158"/>
      <c r="G344" s="141"/>
      <c r="H344" s="142"/>
      <c r="I344" s="159"/>
    </row>
    <row r="345" spans="1:9" ht="12.75" customHeight="1" x14ac:dyDescent="0.25">
      <c r="A345" s="157" t="str">
        <f>IF(B345="","",COUNTA($B$335:B345))</f>
        <v/>
      </c>
      <c r="B345" s="69"/>
      <c r="C345" s="158"/>
      <c r="D345" s="158"/>
      <c r="E345" s="158"/>
      <c r="F345" s="158"/>
      <c r="G345" s="141"/>
      <c r="H345" s="142"/>
      <c r="I345" s="159"/>
    </row>
    <row r="346" spans="1:9" ht="12.75" customHeight="1" x14ac:dyDescent="0.25">
      <c r="A346" s="157" t="str">
        <f>IF(B346="","",COUNTA($B$335:B346))</f>
        <v/>
      </c>
      <c r="B346" s="69"/>
      <c r="C346" s="158"/>
      <c r="D346" s="158"/>
      <c r="E346" s="158"/>
      <c r="F346" s="158"/>
      <c r="G346" s="141"/>
      <c r="H346" s="142"/>
      <c r="I346" s="159"/>
    </row>
    <row r="347" spans="1:9" ht="12.75" customHeight="1" x14ac:dyDescent="0.25">
      <c r="A347" s="157" t="str">
        <f>IF(B347="","",COUNTA($B$335:B347))</f>
        <v/>
      </c>
      <c r="B347" s="69"/>
      <c r="C347" s="158"/>
      <c r="D347" s="158"/>
      <c r="E347" s="158"/>
      <c r="F347" s="158"/>
      <c r="G347" s="141"/>
      <c r="H347" s="142"/>
      <c r="I347" s="159"/>
    </row>
    <row r="348" spans="1:9" ht="12.75" customHeight="1" x14ac:dyDescent="0.25">
      <c r="A348" s="157" t="str">
        <f>IF(B348="","",COUNTA($B$335:B348))</f>
        <v/>
      </c>
      <c r="B348" s="69"/>
      <c r="C348" s="158"/>
      <c r="D348" s="158"/>
      <c r="E348" s="158"/>
      <c r="F348" s="158"/>
      <c r="G348" s="141"/>
      <c r="H348" s="142"/>
      <c r="I348" s="159"/>
    </row>
    <row r="349" spans="1:9" ht="12.75" customHeight="1" x14ac:dyDescent="0.25">
      <c r="A349" s="157" t="str">
        <f>IF(B349="","",COUNTA($B$335:B349))</f>
        <v/>
      </c>
      <c r="B349" s="69"/>
      <c r="C349" s="158"/>
      <c r="D349" s="158"/>
      <c r="E349" s="158"/>
      <c r="F349" s="158"/>
      <c r="G349" s="141"/>
      <c r="H349" s="142"/>
      <c r="I349" s="159"/>
    </row>
    <row r="350" spans="1:9" ht="12.75" customHeight="1" x14ac:dyDescent="0.25">
      <c r="A350" s="157" t="str">
        <f>IF(B350="","",COUNTA($B$335:B350))</f>
        <v/>
      </c>
      <c r="B350" s="69"/>
      <c r="C350" s="158"/>
      <c r="D350" s="158"/>
      <c r="E350" s="158"/>
      <c r="F350" s="158"/>
      <c r="G350" s="141"/>
      <c r="H350" s="142"/>
      <c r="I350" s="159"/>
    </row>
    <row r="351" spans="1:9" ht="12.75" customHeight="1" x14ac:dyDescent="0.25">
      <c r="A351" s="157" t="str">
        <f>IF(B351="","",COUNTA($B$335:B351))</f>
        <v/>
      </c>
      <c r="B351" s="69"/>
      <c r="C351" s="158"/>
      <c r="D351" s="158"/>
      <c r="E351" s="158"/>
      <c r="F351" s="158"/>
      <c r="G351" s="141"/>
      <c r="H351" s="142"/>
      <c r="I351" s="159"/>
    </row>
    <row r="352" spans="1:9" ht="12.75" customHeight="1" x14ac:dyDescent="0.25">
      <c r="A352" s="157" t="str">
        <f>IF(B352="","",COUNTA($B$335:B352))</f>
        <v/>
      </c>
      <c r="B352" s="69"/>
      <c r="C352" s="158"/>
      <c r="D352" s="158"/>
      <c r="E352" s="158"/>
      <c r="F352" s="158"/>
      <c r="G352" s="141"/>
      <c r="H352" s="142"/>
      <c r="I352" s="159"/>
    </row>
    <row r="353" spans="1:9" ht="12.75" customHeight="1" x14ac:dyDescent="0.25">
      <c r="A353" s="157" t="str">
        <f>IF(B353="","",COUNTA($B$335:B353))</f>
        <v/>
      </c>
      <c r="B353" s="69"/>
      <c r="C353" s="158"/>
      <c r="D353" s="158"/>
      <c r="E353" s="158"/>
      <c r="F353" s="158"/>
      <c r="G353" s="141"/>
      <c r="H353" s="142"/>
      <c r="I353" s="159"/>
    </row>
    <row r="354" spans="1:9" ht="12.75" customHeight="1" x14ac:dyDescent="0.25">
      <c r="A354" s="157" t="str">
        <f>IF(B354="","",COUNTA($B$335:B354))</f>
        <v/>
      </c>
      <c r="B354" s="69"/>
      <c r="C354" s="158"/>
      <c r="D354" s="158"/>
      <c r="E354" s="158"/>
      <c r="F354" s="158"/>
      <c r="G354" s="141"/>
      <c r="H354" s="142"/>
      <c r="I354" s="159"/>
    </row>
    <row r="355" spans="1:9" ht="12.75" customHeight="1" x14ac:dyDescent="0.25">
      <c r="A355" s="157" t="str">
        <f>IF(B355="","",COUNTA($B$335:B355))</f>
        <v/>
      </c>
      <c r="B355" s="69"/>
      <c r="C355" s="158"/>
      <c r="D355" s="158"/>
      <c r="E355" s="158"/>
      <c r="F355" s="158"/>
      <c r="G355" s="141"/>
      <c r="H355" s="142"/>
      <c r="I355" s="159"/>
    </row>
    <row r="356" spans="1:9" ht="12.75" customHeight="1" x14ac:dyDescent="0.25">
      <c r="A356" s="157" t="str">
        <f>IF(B356="","",COUNTA($B$335:B356))</f>
        <v/>
      </c>
      <c r="B356" s="69"/>
      <c r="C356" s="158"/>
      <c r="D356" s="158"/>
      <c r="E356" s="158"/>
      <c r="F356" s="158"/>
      <c r="G356" s="141"/>
      <c r="H356" s="142"/>
      <c r="I356" s="159"/>
    </row>
    <row r="357" spans="1:9" ht="12.75" customHeight="1" x14ac:dyDescent="0.25">
      <c r="A357" s="157" t="str">
        <f>IF(B357="","",COUNTA($B$335:B357))</f>
        <v/>
      </c>
      <c r="B357" s="69"/>
      <c r="C357" s="158"/>
      <c r="D357" s="158"/>
      <c r="E357" s="158"/>
      <c r="F357" s="158"/>
      <c r="G357" s="141"/>
      <c r="H357" s="142"/>
      <c r="I357" s="159"/>
    </row>
    <row r="358" spans="1:9" ht="12.75" customHeight="1" x14ac:dyDescent="0.25">
      <c r="A358" s="157" t="str">
        <f>IF(B358="","",COUNTA($B$335:B358))</f>
        <v/>
      </c>
      <c r="B358" s="69"/>
      <c r="C358" s="158"/>
      <c r="D358" s="158"/>
      <c r="E358" s="158"/>
      <c r="F358" s="158"/>
      <c r="G358" s="141"/>
      <c r="H358" s="142"/>
      <c r="I358" s="159"/>
    </row>
    <row r="359" spans="1:9" ht="12.75" customHeight="1" x14ac:dyDescent="0.25">
      <c r="A359" s="157" t="str">
        <f>IF(B359="","",COUNTA($B$335:B359))</f>
        <v/>
      </c>
      <c r="B359" s="69"/>
      <c r="C359" s="158"/>
      <c r="D359" s="158"/>
      <c r="E359" s="158"/>
      <c r="F359" s="158"/>
      <c r="G359" s="141"/>
      <c r="H359" s="142"/>
      <c r="I359" s="159"/>
    </row>
    <row r="360" spans="1:9" ht="12.75" customHeight="1" x14ac:dyDescent="0.25">
      <c r="A360" s="157" t="str">
        <f>IF(B360="","",COUNTA($B$335:B360))</f>
        <v/>
      </c>
      <c r="B360" s="69"/>
      <c r="C360" s="158"/>
      <c r="D360" s="158"/>
      <c r="E360" s="158"/>
      <c r="F360" s="158"/>
      <c r="G360" s="141"/>
      <c r="H360" s="142"/>
      <c r="I360" s="159"/>
    </row>
    <row r="361" spans="1:9" ht="12.75" customHeight="1" x14ac:dyDescent="0.25">
      <c r="A361" s="157" t="str">
        <f>IF(B361="","",COUNTA($B$335:B361))</f>
        <v/>
      </c>
      <c r="B361" s="69"/>
      <c r="C361" s="158"/>
      <c r="D361" s="158"/>
      <c r="E361" s="158"/>
      <c r="F361" s="158"/>
      <c r="G361" s="141"/>
      <c r="H361" s="142"/>
      <c r="I361" s="159"/>
    </row>
    <row r="362" spans="1:9" ht="12.75" customHeight="1" x14ac:dyDescent="0.25">
      <c r="A362" s="157" t="str">
        <f>IF(B362="","",COUNTA($B$335:B362))</f>
        <v/>
      </c>
      <c r="B362" s="69"/>
      <c r="C362" s="158"/>
      <c r="D362" s="158"/>
      <c r="E362" s="158"/>
      <c r="F362" s="158"/>
      <c r="G362" s="141"/>
      <c r="H362" s="142"/>
      <c r="I362" s="159"/>
    </row>
    <row r="363" spans="1:9" ht="12.75" customHeight="1" x14ac:dyDescent="0.25">
      <c r="A363" s="157" t="str">
        <f>IF(B363="","",COUNTA($B$335:B363))</f>
        <v/>
      </c>
      <c r="B363" s="69"/>
      <c r="C363" s="158"/>
      <c r="D363" s="158"/>
      <c r="E363" s="158"/>
      <c r="F363" s="158"/>
      <c r="G363" s="141"/>
      <c r="H363" s="142"/>
      <c r="I363" s="159"/>
    </row>
    <row r="364" spans="1:9" ht="12.75" customHeight="1" x14ac:dyDescent="0.25">
      <c r="A364" s="157" t="str">
        <f>IF(B364="","",COUNTA($B$335:B364))</f>
        <v/>
      </c>
      <c r="B364" s="69"/>
      <c r="C364" s="158"/>
      <c r="D364" s="158"/>
      <c r="E364" s="158"/>
      <c r="F364" s="158"/>
      <c r="G364" s="141"/>
      <c r="H364" s="142"/>
      <c r="I364" s="159"/>
    </row>
    <row r="365" spans="1:9" ht="12.75" customHeight="1" x14ac:dyDescent="0.25">
      <c r="A365" s="157" t="str">
        <f>IF(B365="","",COUNTA($B$335:B365))</f>
        <v/>
      </c>
      <c r="B365" s="69"/>
      <c r="C365" s="158"/>
      <c r="D365" s="158"/>
      <c r="E365" s="158"/>
      <c r="F365" s="158"/>
      <c r="G365" s="141"/>
      <c r="H365" s="142"/>
      <c r="I365" s="159"/>
    </row>
    <row r="366" spans="1:9" ht="12.75" customHeight="1" x14ac:dyDescent="0.25">
      <c r="A366" s="157" t="str">
        <f>IF(B366="","",COUNTA($B$335:B366))</f>
        <v/>
      </c>
      <c r="B366" s="69"/>
      <c r="C366" s="158"/>
      <c r="D366" s="158"/>
      <c r="E366" s="158"/>
      <c r="F366" s="158"/>
      <c r="G366" s="141"/>
      <c r="H366" s="142"/>
      <c r="I366" s="159"/>
    </row>
    <row r="367" spans="1:9" ht="12.75" customHeight="1" x14ac:dyDescent="0.25">
      <c r="A367" s="160" t="str">
        <f>IF(B367="","",COUNTA($B$335:B367))</f>
        <v/>
      </c>
      <c r="B367" s="69"/>
      <c r="C367" s="161"/>
      <c r="D367" s="161"/>
      <c r="E367" s="161"/>
      <c r="F367" s="161"/>
      <c r="G367" s="143"/>
      <c r="H367" s="144"/>
      <c r="I367" s="162"/>
    </row>
    <row r="368" spans="1:9" ht="12.75" customHeight="1" x14ac:dyDescent="0.25">
      <c r="A368" s="124"/>
    </row>
    <row r="369" spans="1:9" ht="20.100000000000001" customHeight="1" x14ac:dyDescent="0.25">
      <c r="A369" s="165" t="s">
        <v>335</v>
      </c>
      <c r="B369" s="165"/>
      <c r="C369" s="165"/>
      <c r="D369" s="165"/>
      <c r="E369" s="165"/>
      <c r="F369" s="165"/>
      <c r="G369" s="165"/>
      <c r="H369" s="165"/>
      <c r="I369" s="165"/>
    </row>
    <row r="370" spans="1:9" s="28" customFormat="1" ht="20.100000000000001" customHeight="1" x14ac:dyDescent="0.25">
      <c r="A370" s="146">
        <v>8</v>
      </c>
      <c r="B370" s="153"/>
      <c r="C370" s="153"/>
      <c r="D370" s="153"/>
      <c r="E370" s="153"/>
      <c r="F370" s="153"/>
      <c r="G370" s="153"/>
      <c r="H370" s="153"/>
      <c r="I370" s="153"/>
    </row>
    <row r="371" spans="1:9" ht="12.75" customHeight="1" x14ac:dyDescent="0.25">
      <c r="A371" s="124"/>
      <c r="C371" s="131"/>
    </row>
    <row r="372" spans="1:9" ht="30" customHeight="1" x14ac:dyDescent="0.25">
      <c r="A372" s="132" t="s">
        <v>261</v>
      </c>
      <c r="B372" s="132" t="s">
        <v>337</v>
      </c>
      <c r="C372" s="132" t="s">
        <v>260</v>
      </c>
      <c r="D372" s="132" t="s">
        <v>350</v>
      </c>
      <c r="E372" s="132" t="s">
        <v>338</v>
      </c>
      <c r="F372" s="132" t="s">
        <v>329</v>
      </c>
      <c r="G372" s="133" t="s">
        <v>348</v>
      </c>
      <c r="H372" s="132" t="s">
        <v>349</v>
      </c>
      <c r="I372" s="132" t="s">
        <v>47</v>
      </c>
    </row>
    <row r="373" spans="1:9" ht="12.75" customHeight="1" x14ac:dyDescent="0.25">
      <c r="A373" s="157">
        <f>IF(B373="","",COUNTA($B$373:B373))</f>
        <v>1</v>
      </c>
      <c r="B373" s="51" t="s">
        <v>173</v>
      </c>
      <c r="C373" s="51" t="s">
        <v>176</v>
      </c>
      <c r="D373" s="51" t="s">
        <v>344</v>
      </c>
      <c r="E373" s="136" t="s">
        <v>374</v>
      </c>
      <c r="F373" s="137">
        <v>5</v>
      </c>
      <c r="G373" s="137">
        <v>12600</v>
      </c>
      <c r="H373" s="138">
        <f>IF(G373="","",F373*G373)</f>
        <v>63000</v>
      </c>
      <c r="I373" s="136"/>
    </row>
    <row r="374" spans="1:9" ht="12.75" customHeight="1" x14ac:dyDescent="0.25">
      <c r="A374" s="157">
        <f>IF(B374="","",COUNTA($B$373:B374))</f>
        <v>2</v>
      </c>
      <c r="B374" s="51" t="s">
        <v>173</v>
      </c>
      <c r="C374" s="51" t="s">
        <v>177</v>
      </c>
      <c r="D374" s="51" t="s">
        <v>344</v>
      </c>
      <c r="E374" s="136" t="s">
        <v>374</v>
      </c>
      <c r="F374" s="137">
        <v>5</v>
      </c>
      <c r="G374" s="137">
        <v>3850</v>
      </c>
      <c r="H374" s="138">
        <f>IF(G374="","",F374*G374)</f>
        <v>19250</v>
      </c>
      <c r="I374" s="136"/>
    </row>
    <row r="375" spans="1:9" ht="12.75" customHeight="1" x14ac:dyDescent="0.25">
      <c r="A375" s="157">
        <f>IF(B375="","",COUNTA($B$373:B375))</f>
        <v>3</v>
      </c>
      <c r="B375" s="51" t="s">
        <v>173</v>
      </c>
      <c r="C375" s="51" t="s">
        <v>172</v>
      </c>
      <c r="D375" s="51" t="s">
        <v>344</v>
      </c>
      <c r="E375" s="136" t="s">
        <v>373</v>
      </c>
      <c r="F375" s="137">
        <v>200</v>
      </c>
      <c r="G375" s="137">
        <v>1600</v>
      </c>
      <c r="H375" s="138">
        <f t="shared" ref="H375:H407" si="0">IF(G375="","",F375*G375)</f>
        <v>320000</v>
      </c>
      <c r="I375" s="136"/>
    </row>
    <row r="376" spans="1:9" ht="12.75" customHeight="1" x14ac:dyDescent="0.25">
      <c r="A376" s="157">
        <f>IF(B376="","",COUNTA($B$373:B376))</f>
        <v>4</v>
      </c>
      <c r="B376" s="51" t="s">
        <v>197</v>
      </c>
      <c r="C376" s="51" t="s">
        <v>204</v>
      </c>
      <c r="D376" s="51" t="s">
        <v>344</v>
      </c>
      <c r="E376" s="136" t="s">
        <v>372</v>
      </c>
      <c r="F376" s="137">
        <v>350</v>
      </c>
      <c r="G376" s="137">
        <v>2670</v>
      </c>
      <c r="H376" s="138">
        <f t="shared" si="0"/>
        <v>934500</v>
      </c>
      <c r="I376" s="136"/>
    </row>
    <row r="377" spans="1:9" ht="12.75" customHeight="1" x14ac:dyDescent="0.25">
      <c r="A377" s="157"/>
      <c r="B377" s="51"/>
      <c r="C377" s="51"/>
      <c r="D377" s="51" t="s">
        <v>344</v>
      </c>
      <c r="E377" s="136" t="s">
        <v>377</v>
      </c>
      <c r="F377" s="137">
        <v>500</v>
      </c>
      <c r="G377" s="137">
        <v>4000</v>
      </c>
      <c r="H377" s="138">
        <f t="shared" si="0"/>
        <v>2000000</v>
      </c>
      <c r="I377" s="136"/>
    </row>
    <row r="378" spans="1:9" ht="12.75" customHeight="1" x14ac:dyDescent="0.25">
      <c r="A378" s="157"/>
      <c r="B378" s="51"/>
      <c r="C378" s="51"/>
      <c r="D378" s="51"/>
      <c r="E378" s="136"/>
      <c r="F378" s="137"/>
      <c r="G378" s="137"/>
      <c r="H378" s="138" t="str">
        <f t="shared" si="0"/>
        <v/>
      </c>
      <c r="I378" s="136"/>
    </row>
    <row r="379" spans="1:9" ht="12.75" customHeight="1" x14ac:dyDescent="0.25">
      <c r="A379" s="157" t="str">
        <f>IF(B379="","",COUNTA($B$373:B379))</f>
        <v/>
      </c>
      <c r="B379" s="51"/>
      <c r="C379" s="51"/>
      <c r="D379" s="51"/>
      <c r="E379" s="136"/>
      <c r="F379" s="137"/>
      <c r="G379" s="137"/>
      <c r="H379" s="138" t="str">
        <f t="shared" si="0"/>
        <v/>
      </c>
      <c r="I379" s="136"/>
    </row>
    <row r="380" spans="1:9" ht="12.75" customHeight="1" x14ac:dyDescent="0.25">
      <c r="A380" s="157" t="str">
        <f>IF(B380="","",COUNTA($B$373:B380))</f>
        <v/>
      </c>
      <c r="B380" s="51"/>
      <c r="C380" s="51"/>
      <c r="D380" s="51"/>
      <c r="E380" s="136"/>
      <c r="F380" s="137"/>
      <c r="G380" s="137"/>
      <c r="H380" s="138" t="str">
        <f t="shared" si="0"/>
        <v/>
      </c>
      <c r="I380" s="136"/>
    </row>
    <row r="381" spans="1:9" ht="12.75" customHeight="1" x14ac:dyDescent="0.25">
      <c r="A381" s="157" t="str">
        <f>IF(B381="","",COUNTA($B$373:B381))</f>
        <v/>
      </c>
      <c r="B381" s="51"/>
      <c r="C381" s="51"/>
      <c r="D381" s="51"/>
      <c r="E381" s="136"/>
      <c r="F381" s="137"/>
      <c r="G381" s="137"/>
      <c r="H381" s="138" t="str">
        <f t="shared" si="0"/>
        <v/>
      </c>
      <c r="I381" s="136"/>
    </row>
    <row r="382" spans="1:9" ht="12.75" customHeight="1" x14ac:dyDescent="0.25">
      <c r="A382" s="157" t="str">
        <f>IF(B382="","",COUNTA($B$373:B382))</f>
        <v/>
      </c>
      <c r="B382" s="51"/>
      <c r="C382" s="51"/>
      <c r="D382" s="51"/>
      <c r="E382" s="136"/>
      <c r="F382" s="137"/>
      <c r="G382" s="137"/>
      <c r="H382" s="138" t="str">
        <f>IF(G382="","",F382*G382)</f>
        <v/>
      </c>
      <c r="I382" s="136"/>
    </row>
    <row r="383" spans="1:9" ht="12.75" customHeight="1" x14ac:dyDescent="0.25">
      <c r="A383" s="157" t="str">
        <f>IF(B383="","",COUNTA($B$373:B383))</f>
        <v/>
      </c>
      <c r="B383" s="51"/>
      <c r="C383" s="51"/>
      <c r="D383" s="51"/>
      <c r="E383" s="136"/>
      <c r="F383" s="137"/>
      <c r="G383" s="137"/>
      <c r="H383" s="138" t="str">
        <f t="shared" si="0"/>
        <v/>
      </c>
      <c r="I383" s="136"/>
    </row>
    <row r="384" spans="1:9" ht="12.75" customHeight="1" x14ac:dyDescent="0.25">
      <c r="A384" s="157" t="str">
        <f>IF(B384="","",COUNTA($B$373:B384))</f>
        <v/>
      </c>
      <c r="B384" s="51"/>
      <c r="C384" s="51"/>
      <c r="D384" s="51"/>
      <c r="E384" s="136"/>
      <c r="F384" s="137"/>
      <c r="G384" s="137"/>
      <c r="H384" s="138" t="str">
        <f t="shared" si="0"/>
        <v/>
      </c>
      <c r="I384" s="136"/>
    </row>
    <row r="385" spans="1:9" ht="12.75" customHeight="1" x14ac:dyDescent="0.25">
      <c r="A385" s="157" t="str">
        <f>IF(B385="","",COUNTA($B$373:B385))</f>
        <v/>
      </c>
      <c r="B385" s="51"/>
      <c r="C385" s="51"/>
      <c r="D385" s="51"/>
      <c r="E385" s="136"/>
      <c r="F385" s="137"/>
      <c r="G385" s="137"/>
      <c r="H385" s="138" t="str">
        <f t="shared" si="0"/>
        <v/>
      </c>
      <c r="I385" s="136"/>
    </row>
    <row r="386" spans="1:9" ht="12.75" customHeight="1" x14ac:dyDescent="0.25">
      <c r="A386" s="157" t="str">
        <f>IF(B386="","",COUNTA($B$373:B386))</f>
        <v/>
      </c>
      <c r="B386" s="51"/>
      <c r="C386" s="51"/>
      <c r="D386" s="51"/>
      <c r="E386" s="136"/>
      <c r="F386" s="137"/>
      <c r="G386" s="137"/>
      <c r="H386" s="138" t="str">
        <f t="shared" si="0"/>
        <v/>
      </c>
      <c r="I386" s="136"/>
    </row>
    <row r="387" spans="1:9" ht="12.75" customHeight="1" x14ac:dyDescent="0.25">
      <c r="A387" s="157" t="str">
        <f>IF(B387="","",COUNTA($B$373:B387))</f>
        <v/>
      </c>
      <c r="B387" s="51"/>
      <c r="C387" s="51"/>
      <c r="D387" s="51"/>
      <c r="E387" s="136"/>
      <c r="F387" s="137"/>
      <c r="G387" s="137"/>
      <c r="H387" s="138" t="str">
        <f t="shared" si="0"/>
        <v/>
      </c>
      <c r="I387" s="136"/>
    </row>
    <row r="388" spans="1:9" ht="12.75" customHeight="1" x14ac:dyDescent="0.25">
      <c r="A388" s="157" t="str">
        <f>IF(B388="","",COUNTA($B$373:B388))</f>
        <v/>
      </c>
      <c r="B388" s="51"/>
      <c r="C388" s="51"/>
      <c r="D388" s="51"/>
      <c r="E388" s="136"/>
      <c r="F388" s="137"/>
      <c r="G388" s="137"/>
      <c r="H388" s="138" t="str">
        <f t="shared" si="0"/>
        <v/>
      </c>
      <c r="I388" s="136"/>
    </row>
    <row r="389" spans="1:9" ht="12.75" customHeight="1" x14ac:dyDescent="0.25">
      <c r="A389" s="157" t="str">
        <f>IF(B389="","",COUNTA($B$373:B389))</f>
        <v/>
      </c>
      <c r="B389" s="51"/>
      <c r="C389" s="51"/>
      <c r="D389" s="51"/>
      <c r="E389" s="136"/>
      <c r="F389" s="137"/>
      <c r="G389" s="137"/>
      <c r="H389" s="138" t="str">
        <f t="shared" si="0"/>
        <v/>
      </c>
      <c r="I389" s="136"/>
    </row>
    <row r="390" spans="1:9" ht="12.75" customHeight="1" x14ac:dyDescent="0.25">
      <c r="A390" s="157" t="str">
        <f>IF(B390="","",COUNTA($B$373:B390))</f>
        <v/>
      </c>
      <c r="B390" s="51"/>
      <c r="C390" s="51"/>
      <c r="D390" s="51"/>
      <c r="E390" s="136"/>
      <c r="F390" s="137"/>
      <c r="G390" s="137"/>
      <c r="H390" s="138" t="str">
        <f t="shared" si="0"/>
        <v/>
      </c>
      <c r="I390" s="136"/>
    </row>
    <row r="391" spans="1:9" ht="12.75" customHeight="1" x14ac:dyDescent="0.25">
      <c r="A391" s="157" t="str">
        <f>IF(B391="","",COUNTA($B$373:B391))</f>
        <v/>
      </c>
      <c r="B391" s="51"/>
      <c r="C391" s="51"/>
      <c r="D391" s="51"/>
      <c r="E391" s="136"/>
      <c r="F391" s="137"/>
      <c r="G391" s="137"/>
      <c r="H391" s="138" t="str">
        <f t="shared" si="0"/>
        <v/>
      </c>
      <c r="I391" s="136"/>
    </row>
    <row r="392" spans="1:9" ht="12.75" customHeight="1" x14ac:dyDescent="0.25">
      <c r="A392" s="157" t="str">
        <f>IF(B392="","",COUNTA($B$373:B392))</f>
        <v/>
      </c>
      <c r="B392" s="51"/>
      <c r="C392" s="51"/>
      <c r="D392" s="51"/>
      <c r="E392" s="136"/>
      <c r="F392" s="137"/>
      <c r="G392" s="137"/>
      <c r="H392" s="138" t="str">
        <f t="shared" si="0"/>
        <v/>
      </c>
      <c r="I392" s="136"/>
    </row>
    <row r="393" spans="1:9" ht="12.75" customHeight="1" x14ac:dyDescent="0.25">
      <c r="A393" s="157" t="str">
        <f>IF(B393="","",COUNTA($B$373:B393))</f>
        <v/>
      </c>
      <c r="B393" s="51"/>
      <c r="C393" s="51"/>
      <c r="D393" s="51"/>
      <c r="E393" s="136"/>
      <c r="F393" s="137"/>
      <c r="G393" s="137"/>
      <c r="H393" s="138" t="str">
        <f t="shared" si="0"/>
        <v/>
      </c>
      <c r="I393" s="136"/>
    </row>
    <row r="394" spans="1:9" ht="12.75" customHeight="1" x14ac:dyDescent="0.25">
      <c r="A394" s="157" t="str">
        <f>IF(B394="","",COUNTA($B$373:B394))</f>
        <v/>
      </c>
      <c r="B394" s="51"/>
      <c r="C394" s="51"/>
      <c r="D394" s="51"/>
      <c r="E394" s="136"/>
      <c r="F394" s="137"/>
      <c r="G394" s="137"/>
      <c r="H394" s="138" t="str">
        <f t="shared" si="0"/>
        <v/>
      </c>
      <c r="I394" s="136"/>
    </row>
    <row r="395" spans="1:9" ht="12.75" customHeight="1" x14ac:dyDescent="0.25">
      <c r="A395" s="157" t="str">
        <f>IF(B395="","",COUNTA($B$373:B395))</f>
        <v/>
      </c>
      <c r="B395" s="51"/>
      <c r="C395" s="51"/>
      <c r="D395" s="51"/>
      <c r="E395" s="136"/>
      <c r="F395" s="137"/>
      <c r="G395" s="137"/>
      <c r="H395" s="138" t="str">
        <f t="shared" si="0"/>
        <v/>
      </c>
      <c r="I395" s="136"/>
    </row>
    <row r="396" spans="1:9" ht="12.75" customHeight="1" x14ac:dyDescent="0.25">
      <c r="A396" s="157" t="str">
        <f>IF(B396="","",COUNTA($B$373:B396))</f>
        <v/>
      </c>
      <c r="B396" s="51"/>
      <c r="C396" s="51"/>
      <c r="D396" s="51"/>
      <c r="E396" s="136"/>
      <c r="F396" s="137"/>
      <c r="G396" s="137"/>
      <c r="H396" s="138" t="str">
        <f t="shared" si="0"/>
        <v/>
      </c>
      <c r="I396" s="136"/>
    </row>
    <row r="397" spans="1:9" ht="12.75" customHeight="1" x14ac:dyDescent="0.25">
      <c r="A397" s="157" t="str">
        <f>IF(B397="","",COUNTA($B$373:B397))</f>
        <v/>
      </c>
      <c r="B397" s="51"/>
      <c r="C397" s="51"/>
      <c r="D397" s="51"/>
      <c r="E397" s="136"/>
      <c r="F397" s="137"/>
      <c r="G397" s="137"/>
      <c r="H397" s="138" t="str">
        <f t="shared" si="0"/>
        <v/>
      </c>
      <c r="I397" s="136"/>
    </row>
    <row r="398" spans="1:9" ht="12.75" customHeight="1" x14ac:dyDescent="0.25">
      <c r="A398" s="157" t="str">
        <f>IF(B398="","",COUNTA($B$373:B398))</f>
        <v/>
      </c>
      <c r="B398" s="51"/>
      <c r="C398" s="51"/>
      <c r="D398" s="51"/>
      <c r="E398" s="136"/>
      <c r="F398" s="137"/>
      <c r="G398" s="137"/>
      <c r="H398" s="138" t="str">
        <f t="shared" si="0"/>
        <v/>
      </c>
      <c r="I398" s="136"/>
    </row>
    <row r="399" spans="1:9" ht="12.75" customHeight="1" x14ac:dyDescent="0.25">
      <c r="A399" s="157" t="str">
        <f>IF(B399="","",COUNTA($B$373:B399))</f>
        <v/>
      </c>
      <c r="B399" s="51"/>
      <c r="C399" s="51"/>
      <c r="D399" s="51"/>
      <c r="E399" s="136"/>
      <c r="F399" s="137"/>
      <c r="G399" s="137"/>
      <c r="H399" s="138" t="str">
        <f t="shared" si="0"/>
        <v/>
      </c>
      <c r="I399" s="136"/>
    </row>
    <row r="400" spans="1:9" ht="12.75" customHeight="1" x14ac:dyDescent="0.25">
      <c r="A400" s="157" t="str">
        <f>IF(B400="","",COUNTA($B$373:B400))</f>
        <v/>
      </c>
      <c r="B400" s="51"/>
      <c r="C400" s="51"/>
      <c r="D400" s="51"/>
      <c r="E400" s="136"/>
      <c r="F400" s="137"/>
      <c r="G400" s="137"/>
      <c r="H400" s="138" t="str">
        <f t="shared" si="0"/>
        <v/>
      </c>
      <c r="I400" s="136"/>
    </row>
    <row r="401" spans="1:9" ht="12.75" customHeight="1" x14ac:dyDescent="0.25">
      <c r="A401" s="157" t="str">
        <f>IF(B401="","",COUNTA($B$373:B401))</f>
        <v/>
      </c>
      <c r="B401" s="51"/>
      <c r="C401" s="51"/>
      <c r="D401" s="51"/>
      <c r="E401" s="136"/>
      <c r="F401" s="137"/>
      <c r="G401" s="137"/>
      <c r="H401" s="138" t="str">
        <f t="shared" si="0"/>
        <v/>
      </c>
      <c r="I401" s="136"/>
    </row>
    <row r="402" spans="1:9" ht="12.75" customHeight="1" x14ac:dyDescent="0.25">
      <c r="A402" s="157" t="str">
        <f>IF(B402="","",COUNTA($B$373:B402))</f>
        <v/>
      </c>
      <c r="B402" s="51"/>
      <c r="C402" s="51"/>
      <c r="D402" s="51"/>
      <c r="E402" s="136"/>
      <c r="F402" s="137"/>
      <c r="G402" s="137"/>
      <c r="H402" s="138" t="str">
        <f t="shared" si="0"/>
        <v/>
      </c>
      <c r="I402" s="136"/>
    </row>
    <row r="403" spans="1:9" ht="12.75" customHeight="1" x14ac:dyDescent="0.25">
      <c r="A403" s="157" t="str">
        <f>IF(B403="","",COUNTA($B$373:B403))</f>
        <v/>
      </c>
      <c r="B403" s="51"/>
      <c r="C403" s="51"/>
      <c r="D403" s="51"/>
      <c r="E403" s="136"/>
      <c r="F403" s="137"/>
      <c r="G403" s="137"/>
      <c r="H403" s="138" t="str">
        <f t="shared" si="0"/>
        <v/>
      </c>
      <c r="I403" s="136"/>
    </row>
    <row r="404" spans="1:9" ht="12.75" customHeight="1" x14ac:dyDescent="0.25">
      <c r="A404" s="157" t="str">
        <f>IF(B404="","",COUNTA($B$373:B404))</f>
        <v/>
      </c>
      <c r="B404" s="51"/>
      <c r="C404" s="51"/>
      <c r="D404" s="51"/>
      <c r="E404" s="136"/>
      <c r="F404" s="137"/>
      <c r="G404" s="137"/>
      <c r="H404" s="138" t="str">
        <f t="shared" si="0"/>
        <v/>
      </c>
      <c r="I404" s="136"/>
    </row>
    <row r="405" spans="1:9" ht="12.75" customHeight="1" x14ac:dyDescent="0.25">
      <c r="A405" s="157" t="str">
        <f>IF(B405="","",COUNTA($B$373:B405))</f>
        <v/>
      </c>
      <c r="B405" s="51"/>
      <c r="C405" s="51"/>
      <c r="D405" s="51"/>
      <c r="E405" s="136"/>
      <c r="F405" s="137"/>
      <c r="G405" s="137"/>
      <c r="H405" s="138" t="str">
        <f t="shared" si="0"/>
        <v/>
      </c>
      <c r="I405" s="136"/>
    </row>
    <row r="406" spans="1:9" ht="12.75" customHeight="1" x14ac:dyDescent="0.25">
      <c r="A406" s="157" t="str">
        <f>IF(B406="","",COUNTA($B$373:B406))</f>
        <v/>
      </c>
      <c r="B406" s="51"/>
      <c r="C406" s="51"/>
      <c r="D406" s="51"/>
      <c r="E406" s="136"/>
      <c r="F406" s="137"/>
      <c r="G406" s="137"/>
      <c r="H406" s="138" t="str">
        <f t="shared" si="0"/>
        <v/>
      </c>
      <c r="I406" s="136"/>
    </row>
    <row r="407" spans="1:9" ht="12.75" customHeight="1" x14ac:dyDescent="0.25">
      <c r="A407" s="160" t="str">
        <f>IF(B407="","",COUNTA($B$373:B407))</f>
        <v/>
      </c>
      <c r="B407" s="51"/>
      <c r="C407" s="51"/>
      <c r="D407" s="51"/>
      <c r="E407" s="136"/>
      <c r="F407" s="137"/>
      <c r="G407" s="137"/>
      <c r="H407" s="138" t="str">
        <f t="shared" si="0"/>
        <v/>
      </c>
      <c r="I407" s="136"/>
    </row>
    <row r="408" spans="1:9" ht="12.75" customHeight="1" x14ac:dyDescent="0.25">
      <c r="A408" s="124"/>
      <c r="G408" s="154"/>
    </row>
    <row r="409" spans="1:9" ht="12.75" customHeight="1" x14ac:dyDescent="0.25">
      <c r="A409" s="124"/>
      <c r="G409" s="155" t="s">
        <v>369</v>
      </c>
      <c r="H409" s="156">
        <f>SUM(H373:H407)</f>
        <v>3336750</v>
      </c>
    </row>
  </sheetData>
  <sheetProtection password="EEB6" sheet="1" objects="1" scenarios="1" insertRows="0" deleteRows="0"/>
  <protectedRanges>
    <protectedRange sqref="A373:G407 I373:I407" name="Ремонт"/>
    <protectedRange sqref="G3" name="Глава"/>
    <protectedRange sqref="B85 B126 B167 B208 B249 B290 B331" name="Справочник"/>
    <protectedRange sqref="F11:F12" name="номер_дата"/>
    <protectedRange sqref="D9" name="Муниципальное_образование"/>
    <protectedRange sqref="D6" name="Территория"/>
    <protectedRange sqref="E16 E19 E22 E25:H25 E28 E31 G34" name="Общие"/>
    <protectedRange sqref="A130:I162 A89:I121 A171:I203 A212:I244 A253:I285 A294:I326 A335:I367" name="Перечни"/>
    <protectedRange sqref="A40:I80" name="Схема"/>
  </protectedRanges>
  <dataConsolidate/>
  <mergeCells count="31">
    <mergeCell ref="E22:H22"/>
    <mergeCell ref="E19:H19"/>
    <mergeCell ref="C19:D19"/>
    <mergeCell ref="B39:I39"/>
    <mergeCell ref="F71:I71"/>
    <mergeCell ref="A71:E71"/>
    <mergeCell ref="G34:H34"/>
    <mergeCell ref="G35:H35"/>
    <mergeCell ref="A328:I328"/>
    <mergeCell ref="A123:I123"/>
    <mergeCell ref="B82:I82"/>
    <mergeCell ref="A164:I164"/>
    <mergeCell ref="A205:I205"/>
    <mergeCell ref="A246:I246"/>
    <mergeCell ref="A287:I287"/>
    <mergeCell ref="A369:I369"/>
    <mergeCell ref="G1:H1"/>
    <mergeCell ref="G2:H2"/>
    <mergeCell ref="G3:H3"/>
    <mergeCell ref="C22:D22"/>
    <mergeCell ref="C25:D25"/>
    <mergeCell ref="C31:D31"/>
    <mergeCell ref="D9:G9"/>
    <mergeCell ref="D6:G6"/>
    <mergeCell ref="D5:G5"/>
    <mergeCell ref="D8:G8"/>
    <mergeCell ref="C16:D16"/>
    <mergeCell ref="E31:H31"/>
    <mergeCell ref="C28:D28"/>
    <mergeCell ref="E28:H28"/>
    <mergeCell ref="E16:H16"/>
  </mergeCells>
  <conditionalFormatting sqref="A130:A163 A89:A122 A171:A204 A212:A245 A253:A286 A294:A327 A335:A368 A371 A373:A409">
    <cfRule type="expression" dxfId="11" priority="71">
      <formula>A89&lt;&gt;""</formula>
    </cfRule>
  </conditionalFormatting>
  <conditionalFormatting sqref="C85:I85 C126:I126 C167:I167 C208:I208 C249:I249 C290:I290 C331:I331">
    <cfRule type="expression" dxfId="10" priority="27">
      <formula>C85="Нет характеристик"</formula>
    </cfRule>
  </conditionalFormatting>
  <conditionalFormatting sqref="E31:H31">
    <cfRule type="expression" dxfId="9" priority="20">
      <formula>$D$6="дворовой территории"</formula>
    </cfRule>
  </conditionalFormatting>
  <conditionalFormatting sqref="F34:H34">
    <cfRule type="expression" dxfId="8" priority="19">
      <formula>$D$6="дворовой территории"</formula>
    </cfRule>
  </conditionalFormatting>
  <dataValidations count="1">
    <dataValidation type="list" allowBlank="1" showInputMessage="1" showErrorMessage="1" sqref="D6">
      <formula1>"дворовой территории,общественной территории"</formula1>
    </dataValidation>
  </dataValidations>
  <pageMargins left="0.31496062992125984" right="0.31496062992125984" top="0.35433070866141736" bottom="0.35433070866141736" header="0" footer="0"/>
  <pageSetup paperSize="9" orientation="landscape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84" id="{C3644231-018E-4578-8F54-E58DB6CA04CA}">
            <xm:f>INDEX(Инвентаризация!$B$9:$I$320,MATCH(#REF!,Инвентаризация!$B$9:$B$320,0)+1,COLUMN()-1)&lt;&gt;""</xm:f>
            <x14:dxf>
              <border>
                <left style="thin">
                  <color theme="5" tint="-0.499984740745262"/>
                </left>
                <right style="thin">
                  <color theme="5" tint="-0.499984740745262"/>
                </right>
                <top style="thin">
                  <color theme="5" tint="-0.499984740745262"/>
                </top>
                <bottom style="thin">
                  <color theme="5" tint="-0.499984740745262"/>
                </bottom>
                <vertical/>
                <horizontal/>
              </border>
            </x14:dxf>
          </x14:cfRule>
          <x14:cfRule type="expression" priority="85" id="{24251A3D-33EC-4642-AE98-B763D5A03741}">
            <xm:f>INDEX(Инвентаризация!$B$9:$I$320,MATCH(#REF!,Инвентаризация!$B$9:$B$320,0)+1,COLUMN()-1)=""</xm:f>
            <x14:dxf>
              <fill>
                <patternFill>
                  <bgColor theme="0" tint="-0.34998626667073579"/>
                </patternFill>
              </fill>
              <border>
                <left style="dashed">
                  <color theme="5" tint="-0.499984740745262"/>
                </left>
                <right style="dashed">
                  <color theme="5" tint="-0.499984740745262"/>
                </right>
                <top style="dashed">
                  <color theme="5" tint="-0.499984740745262"/>
                </top>
                <bottom style="dashed">
                  <color theme="5" tint="-0.499984740745262"/>
                </bottom>
              </border>
            </x14:dxf>
          </x14:cfRule>
          <xm:sqref>B370</xm:sqref>
        </x14:conditionalFormatting>
        <x14:conditionalFormatting xmlns:xm="http://schemas.microsoft.com/office/excel/2006/main">
          <x14:cfRule type="expression" priority="76" id="{C3644231-018E-4578-8F54-E58DB6CA04CA}">
            <xm:f>INDEX(Инвентаризация!$B$9:$I$320,MATCH($B89,Инвентаризация!$B$9:$B$320,0)+1,COLUMN()-1)&lt;&gt;""</xm:f>
            <x14:dxf>
              <border>
                <left style="thin">
                  <color theme="5" tint="-0.499984740745262"/>
                </left>
                <right style="thin">
                  <color theme="5" tint="-0.499984740745262"/>
                </right>
                <top style="thin">
                  <color theme="5" tint="-0.499984740745262"/>
                </top>
                <bottom style="thin">
                  <color theme="5" tint="-0.499984740745262"/>
                </bottom>
                <vertical/>
                <horizontal/>
              </border>
            </x14:dxf>
          </x14:cfRule>
          <x14:cfRule type="expression" priority="77" id="{24251A3D-33EC-4642-AE98-B763D5A03741}">
            <xm:f>INDEX(Инвентаризация!$B$9:$I$320,MATCH($B89,Инвентаризация!$B$9:$B$320,0)+1,COLUMN()-1)=""</xm:f>
            <x14:dxf>
              <fill>
                <patternFill>
                  <bgColor theme="0" tint="-0.34998626667073579"/>
                </patternFill>
              </fill>
              <border>
                <left style="dashed">
                  <color theme="5" tint="-0.499984740745262"/>
                </left>
                <right style="dashed">
                  <color theme="5" tint="-0.499984740745262"/>
                </right>
                <top style="dashed">
                  <color theme="5" tint="-0.499984740745262"/>
                </top>
                <bottom style="dashed">
                  <color theme="5" tint="-0.499984740745262"/>
                </bottom>
              </border>
            </x14:dxf>
          </x14:cfRule>
          <xm:sqref>C130:F163 G163:I163 C89:F121 C171:F204 C212:F245 C253:F286 C294:F327 C335:F368</xm:sqref>
        </x14:conditionalFormatting>
        <x14:conditionalFormatting xmlns:xm="http://schemas.microsoft.com/office/excel/2006/main">
          <x14:cfRule type="expression" priority="72" id="{516621BC-5A72-4256-9457-3125041B10BA}">
            <xm:f>INDEX(Инвентаризация!$B$9:$I$320,MATCH($B89,Инвентаризация!$B$9:$B$320,0),COLUMN()-1)&lt;&gt;"Нет характеристик"</xm:f>
            <x14:dxf>
              <border>
                <left style="thin">
                  <color theme="5" tint="-0.499984740745262"/>
                </left>
                <right style="thin">
                  <color theme="5" tint="-0.499984740745262"/>
                </right>
                <top style="thin">
                  <color theme="5" tint="-0.499984740745262"/>
                </top>
                <bottom style="thin">
                  <color theme="5" tint="-0.499984740745262"/>
                </bottom>
                <vertical/>
                <horizontal/>
              </border>
            </x14:dxf>
          </x14:cfRule>
          <x14:cfRule type="expression" priority="73" id="{B0C1F574-FDAE-4715-9F22-83BB7D665AA8}">
            <xm:f>INDEX(Инвентаризация!$B$9:$I$320,MATCH($B89,Инвентаризация!$B$9:$B$320,0),COLUMN()-1)="Нет характеристик"</xm:f>
            <x14:dxf>
              <fill>
                <patternFill>
                  <bgColor theme="0" tint="-0.34998626667073579"/>
                </patternFill>
              </fill>
              <border>
                <left style="dashed">
                  <color theme="5" tint="-0.499984740745262"/>
                </left>
                <right style="dashed">
                  <color theme="5" tint="-0.499984740745262"/>
                </right>
                <top style="dashed">
                  <color theme="5" tint="-0.499984740745262"/>
                </top>
                <bottom style="dashed">
                  <color theme="5" tint="-0.499984740745262"/>
                </bottom>
                <vertical/>
                <horizontal/>
              </border>
            </x14:dxf>
          </x14:cfRule>
          <xm:sqref>G130:I162 G89:I121 G171:I204 G212:I245 G253:I286 G294:I327 G335:I368</xm:sqref>
        </x14:conditionalFormatting>
        <x14:conditionalFormatting xmlns:xm="http://schemas.microsoft.com/office/excel/2006/main">
          <x14:cfRule type="expression" priority="1" id="{9D36CDC2-B852-4B36-9C58-E7E50142BDEF}">
            <xm:f>INDEX(Инвентаризация!$B$9:$I$320,MATCH(#REF!,Инвентаризация!$B$9:$B$320,0)+1,COLUMN()-1)&lt;&gt;""</xm:f>
            <x14:dxf>
              <border>
                <left style="thin">
                  <color theme="5" tint="-0.499984740745262"/>
                </left>
                <right style="thin">
                  <color theme="5" tint="-0.499984740745262"/>
                </right>
                <top style="thin">
                  <color theme="5" tint="-0.499984740745262"/>
                </top>
                <bottom style="thin">
                  <color theme="5" tint="-0.499984740745262"/>
                </bottom>
                <vertical/>
                <horizontal/>
              </border>
            </x14:dxf>
          </x14:cfRule>
          <x14:cfRule type="expression" priority="2" id="{D154AE49-73F2-4E8B-812F-D5840075315B}">
            <xm:f>INDEX(Инвентаризация!$B$9:$I$320,MATCH(#REF!,Инвентаризация!$B$9:$B$320,0)+1,COLUMN()-1)=""</xm:f>
            <x14:dxf>
              <fill>
                <patternFill>
                  <bgColor theme="0" tint="-0.34998626667073579"/>
                </patternFill>
              </fill>
              <border>
                <left style="dashed">
                  <color theme="5" tint="-0.499984740745262"/>
                </left>
                <right style="dashed">
                  <color theme="5" tint="-0.499984740745262"/>
                </right>
                <top style="dashed">
                  <color theme="5" tint="-0.499984740745262"/>
                </top>
                <bottom style="dashed">
                  <color theme="5" tint="-0.499984740745262"/>
                </bottom>
              </border>
            </x14:dxf>
          </x14:cfRule>
          <xm:sqref>A369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3">
        <x14:dataValidation type="list" allowBlank="1" showInputMessage="1" showErrorMessage="1">
          <x14:formula1>
            <xm:f>Инвентаризация!$D$45:$D$50</xm:f>
          </x14:formula1>
          <xm:sqref>B126 B130:B162</xm:sqref>
        </x14:dataValidation>
        <x14:dataValidation type="list" allowBlank="1" showInputMessage="1" showErrorMessage="1">
          <x14:formula1>
            <xm:f>INDIRECT(INDEX(Инвентаризация!$B$52:$I$284,MATCH($B130,Инвентаризация!$B$52:$B$284,0)+1,COLUMN()-1))</xm:f>
          </x14:formula1>
          <xm:sqref>C130:F162 C171:F203 C212:F244 C253:F285 C294:F326</xm:sqref>
        </x14:dataValidation>
        <x14:dataValidation type="list" allowBlank="1" showInputMessage="1" showErrorMessage="1">
          <x14:formula1>
            <xm:f>Инвентаризация!$D$96:$D$102</xm:f>
          </x14:formula1>
          <xm:sqref>B167 B171:B203</xm:sqref>
        </x14:dataValidation>
        <x14:dataValidation type="list" allowBlank="1" showInputMessage="1" showErrorMessage="1">
          <x14:formula1>
            <xm:f>Инвентаризация!$D$158:$D$164</xm:f>
          </x14:formula1>
          <xm:sqref>B208 B212:B244</xm:sqref>
        </x14:dataValidation>
        <x14:dataValidation type="list" allowBlank="1" showInputMessage="1" showErrorMessage="1">
          <x14:formula1>
            <xm:f>Инвентаризация!$D$228:$D$232</xm:f>
          </x14:formula1>
          <xm:sqref>B249 B253:B285</xm:sqref>
        </x14:dataValidation>
        <x14:dataValidation type="list" allowBlank="1" showInputMessage="1" showErrorMessage="1">
          <x14:formula1>
            <xm:f>Инвентаризация!$D$269:$D$270</xm:f>
          </x14:formula1>
          <xm:sqref>B290 B294:B326</xm:sqref>
        </x14:dataValidation>
        <x14:dataValidation type="list" allowBlank="1" showInputMessage="1" showErrorMessage="1">
          <x14:formula1>
            <xm:f>Инвентаризация!$D$2:$D$5</xm:f>
          </x14:formula1>
          <xm:sqref>B85 B89:B121</xm:sqref>
        </x14:dataValidation>
        <x14:dataValidation type="list" allowBlank="1" showInputMessage="1" showErrorMessage="1">
          <x14:formula1>
            <xm:f>Инвентаризация!$D$287:$D$289</xm:f>
          </x14:formula1>
          <xm:sqref>B331 B335:B367</xm:sqref>
        </x14:dataValidation>
        <x14:dataValidation type="list" allowBlank="1" showInputMessage="1" showErrorMessage="1">
          <x14:formula1>
            <xm:f>INDIRECT(INDEX(Инвентаризация!$B$9:$I$42,MATCH($B89,Инвентаризация!$B$9:$B$42,0)+1,COLUMN()-1))</xm:f>
          </x14:formula1>
          <xm:sqref>C89:F121</xm:sqref>
        </x14:dataValidation>
        <x14:dataValidation type="list" allowBlank="1" showInputMessage="1" showErrorMessage="1">
          <x14:formula1>
            <xm:f>INDIRECT(INDEX(Инвентаризация!$B$52:$I$319,MATCH($B335,Инвентаризация!$B$52:$B$319,0)+1,COLUMN()-1))</xm:f>
          </x14:formula1>
          <xm:sqref>C335:F367</xm:sqref>
        </x14:dataValidation>
        <x14:dataValidation type="list" allowBlank="1" showInputMessage="1" showErrorMessage="1">
          <x14:formula1>
            <xm:f>Инвентаризация!$D$323:$D$329</xm:f>
          </x14:formula1>
          <xm:sqref>B373:B407</xm:sqref>
        </x14:dataValidation>
        <x14:dataValidation type="list" allowBlank="1" showInputMessage="1" showErrorMessage="1">
          <x14:formula1>
            <xm:f>Инвентаризация!$D$380:$D$387</xm:f>
          </x14:formula1>
          <xm:sqref>D373:D407</xm:sqref>
        </x14:dataValidation>
        <x14:dataValidation type="list" allowBlank="1" showInputMessage="1" showErrorMessage="1">
          <x14:formula1>
            <xm:f>INDIRECT(INDEX(Инвентаризация!$B$330:$D$380,MATCH($B373,Инвентаризация!$C$330:$C$380,0),3))</xm:f>
          </x14:formula1>
          <xm:sqref>C373:C407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Инвентаризация</vt:lpstr>
      <vt:lpstr>Паспорт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Кристина Васильевна Дорохова</dc:creator>
  <cp:lastModifiedBy>Лена</cp:lastModifiedBy>
  <cp:lastPrinted>2017-09-19T08:36:37Z</cp:lastPrinted>
  <dcterms:created xsi:type="dcterms:W3CDTF">2017-08-22T09:44:58Z</dcterms:created>
  <dcterms:modified xsi:type="dcterms:W3CDTF">2017-11-27T14:14:15Z</dcterms:modified>
</cp:coreProperties>
</file>