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18060" windowHeight="7050"/>
  </bookViews>
  <sheets>
    <sheet name="Лист1" sheetId="1" r:id="rId1"/>
  </sheets>
  <definedNames>
    <definedName name="_xlnm.Print_Area" localSheetId="0">Лист1!$A$1:$P$55</definedName>
  </definedNames>
  <calcPr calcId="145621" refMode="R1C1"/>
</workbook>
</file>

<file path=xl/calcChain.xml><?xml version="1.0" encoding="utf-8"?>
<calcChain xmlns="http://schemas.openxmlformats.org/spreadsheetml/2006/main">
  <c r="O22" i="1" l="1"/>
  <c r="N22" i="1"/>
  <c r="P20" i="1" l="1"/>
  <c r="O20" i="1"/>
  <c r="N20" i="1"/>
  <c r="P31" i="1" l="1"/>
  <c r="P21" i="1" s="1"/>
  <c r="O31" i="1"/>
  <c r="O21" i="1" s="1"/>
  <c r="N31" i="1"/>
  <c r="O49" i="1" l="1"/>
  <c r="O48" i="1" s="1"/>
  <c r="P49" i="1"/>
  <c r="P48" i="1" s="1"/>
  <c r="N49" i="1"/>
  <c r="N48" i="1" s="1"/>
  <c r="P34" i="1" l="1"/>
  <c r="N35" i="1" l="1"/>
  <c r="O11" i="1"/>
  <c r="P11" i="1"/>
  <c r="O45" i="1"/>
  <c r="O44" i="1" s="1"/>
  <c r="P45" i="1"/>
  <c r="P44" i="1" s="1"/>
  <c r="N45" i="1"/>
  <c r="N44" i="1" s="1"/>
  <c r="N36" i="1"/>
  <c r="P35" i="1"/>
  <c r="O35" i="1"/>
  <c r="O34" i="1"/>
  <c r="N34" i="1"/>
  <c r="N33" i="1" s="1"/>
  <c r="N23" i="1"/>
  <c r="N21" i="1" s="1"/>
  <c r="O33" i="1" l="1"/>
  <c r="P33" i="1"/>
  <c r="N11" i="1"/>
  <c r="N10" i="1" s="1"/>
  <c r="N9" i="1" s="1"/>
  <c r="N53" i="1" s="1"/>
  <c r="O10" i="1"/>
  <c r="O9" i="1" s="1"/>
  <c r="O53" i="1" s="1"/>
  <c r="P10" i="1"/>
  <c r="P9" i="1" l="1"/>
  <c r="P53" i="1" s="1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V7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<sst xmlns="http://schemas.openxmlformats.org/spreadsheetml/2006/main" count="372" uniqueCount="203">
  <si>
    <t>в целом</t>
  </si>
  <si>
    <t>муниципального образования</t>
  </si>
  <si>
    <t/>
  </si>
  <si>
    <t>Наименование полномочия, расходного обязательства</t>
  </si>
  <si>
    <t xml:space="preserve">Правовое основание финансового обеспечения и расходования средств (нормативные правовые акты, договоры, соглашения) </t>
  </si>
  <si>
    <t xml:space="preserve">Код расхода по БК </t>
  </si>
  <si>
    <t xml:space="preserve">Объем средств на исполнение расходного обязательства </t>
  </si>
  <si>
    <t>Код строки</t>
  </si>
  <si>
    <t>Российской Федерации</t>
  </si>
  <si>
    <t>субъекта Российской Федерации</t>
  </si>
  <si>
    <t>плановый период</t>
  </si>
  <si>
    <t>Наименование, номер и дата</t>
  </si>
  <si>
    <t>Номер статьи (подстатьи), пункта (подпункта)</t>
  </si>
  <si>
    <t>Дата вступления в силу и срок действия</t>
  </si>
  <si>
    <t>Раздел</t>
  </si>
  <si>
    <t>Подраздел</t>
  </si>
  <si>
    <t>2019 г</t>
  </si>
  <si>
    <t>1</t>
  </si>
  <si>
    <t>2</t>
  </si>
  <si>
    <t>3</t>
  </si>
  <si>
    <t>4</t>
  </si>
  <si>
    <t>5</t>
  </si>
  <si>
    <t>6</t>
  </si>
  <si>
    <t>7</t>
  </si>
  <si>
    <t>14</t>
  </si>
  <si>
    <t>15</t>
  </si>
  <si>
    <t>16</t>
  </si>
  <si>
    <t xml:space="preserve">                                    X</t>
  </si>
  <si>
    <t>Х</t>
  </si>
  <si>
    <t>в том числе:</t>
  </si>
  <si>
    <t>Федеральный закон от 06.10.2003 № 131-ФЗ "Об общих принципах организации местного самоуправления в Российской Федерации"</t>
  </si>
  <si>
    <t>очередной 2018 г</t>
  </si>
  <si>
    <t>2020 г</t>
  </si>
  <si>
    <t>06.10.2003 - не установлен</t>
  </si>
  <si>
    <t>Реестр расходных обязательств муниципального образования Низинское сельское поселение муниципального образования Ломоносовский муниципальный район Ленинградской области на 2018-2020 г.г.</t>
  </si>
  <si>
    <t>Приложение 1 к Порядку представления реестров расходных обязательств муниципального образования Низинское сельское поселение муниципального образования Ломоносовский муниципальный район Ленинградской области</t>
  </si>
  <si>
    <t>Ст.14 П.1 Подп.1</t>
  </si>
  <si>
    <t xml:space="preserve">Постановление Местной администрации МО Низинское сельское поселение №91 от 19.04.2012 "Об утверждении Положения о порядке расходования средств резервного фонда"
</t>
  </si>
  <si>
    <t>20.04.2012- не установлен</t>
  </si>
  <si>
    <t>01 11</t>
  </si>
  <si>
    <t>Ст.14 П.1 Подп.3</t>
  </si>
  <si>
    <t>05 01</t>
  </si>
  <si>
    <t>05 02</t>
  </si>
  <si>
    <t>08 01</t>
  </si>
  <si>
    <t>03 09</t>
  </si>
  <si>
    <t>Ст.14 П.1 Подп.12</t>
  </si>
  <si>
    <t>11 01</t>
  </si>
  <si>
    <t>Ст.14 П.1 Подп.19</t>
  </si>
  <si>
    <t>05 03</t>
  </si>
  <si>
    <t>Ст.14 П.1 Подп.5</t>
  </si>
  <si>
    <t>04 09</t>
  </si>
  <si>
    <t>Ст.14 П.1 Подп.4</t>
  </si>
  <si>
    <t>Ст.14 П.1 Подп.6</t>
  </si>
  <si>
    <t>Ст.14 П.1 Подп.11</t>
  </si>
  <si>
    <t xml:space="preserve">Областной закон Ленинградской области от 03.07.2009 № 61-ОЗ "Об организации библиотечного обслуживания населения </t>
  </si>
  <si>
    <t>10.07.2009-не установлен</t>
  </si>
  <si>
    <t>Ст.14 П.1 Подп.20</t>
  </si>
  <si>
    <t>Закон Ленинграсдкой области от 07.07.2014г. № 45-ОЗ "О перераспределении полномочий в области градостроительной деятельности между органами государственной власти Ленинградской области и органами местного самоуправления Ленинградской области"</t>
  </si>
  <si>
    <t>01.01.2015</t>
  </si>
  <si>
    <t>04 12</t>
  </si>
  <si>
    <t>Ст.14 П.1 Подп.22</t>
  </si>
  <si>
    <t>Ст.14 П.1 Подп.7.1</t>
  </si>
  <si>
    <t>Ст.14 П.1 Подп.23</t>
  </si>
  <si>
    <t xml:space="preserve">в целом
</t>
  </si>
  <si>
    <t>01 03</t>
  </si>
  <si>
    <t>01 04</t>
  </si>
  <si>
    <t>01 13</t>
  </si>
  <si>
    <t>10 03</t>
  </si>
  <si>
    <t>10 01</t>
  </si>
  <si>
    <t>10 06</t>
  </si>
  <si>
    <t>Ст.17 П.1 Подп.5</t>
  </si>
  <si>
    <t>01 07</t>
  </si>
  <si>
    <t xml:space="preserve">21.06.2006-не установлен
</t>
  </si>
  <si>
    <t xml:space="preserve">16.01.2012-не установлен
</t>
  </si>
  <si>
    <t xml:space="preserve">Областной закон Ленинградской области №116-оз от 13.10.2006 "О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правоотношений"
</t>
  </si>
  <si>
    <t xml:space="preserve"> ст.1, 6, 
</t>
  </si>
  <si>
    <t xml:space="preserve">02.11.2006-не установлен
</t>
  </si>
  <si>
    <t>Решение Совета Депутатов № 43 от 9 июля 2015г. "Об утверждении Положения  об административной комиссии муниципального образования Низинское сельское поселение муниципального образования Ломоносовский  муниципальный район Ленинградской области"</t>
  </si>
  <si>
    <t xml:space="preserve">Постановление Правительства Ленинградской области №191 от 21.06.2006 "Об утверждении Порядка предоставления, расходования и учета субвенций на осуществление полномочий по первичному воинскому учету на территориях, где отсутствуют военные комиссариаты"
</t>
  </si>
  <si>
    <t>02 03</t>
  </si>
  <si>
    <t>1. Расходные обязательства, возникшие в результате принятия нормативных правовых актов сельского поселения, заключения договоров (соглашений), всего из них:</t>
  </si>
  <si>
    <t>1.1.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вопросов местного значения сельского поселения, всего</t>
  </si>
  <si>
    <t>1.1.1 по перечню, предусмотренному частью  3 статьи  14 Федерального закона от 6 октября 2003 г.  № 131-ФЗ «Об общих принципах организации местного самоуправления в Российской Федерации», всего</t>
  </si>
  <si>
    <t>1.1.1.1. составление и рассмотрение проекта бюджета сельского поселения, утверждение и исполнение бюджета сельского поселения, осуществление контроля за его исполнением, составление и утверждение отчета об исполнении бюджета сельского поселения</t>
  </si>
  <si>
    <t>1.1.1.2. владение, пользование и распоряжение имуществом, находящимся в муниципальной собственности сельского поселения</t>
  </si>
  <si>
    <t>1.1.1.3. обеспечение первичных мер пожарной безопасности в границах населенных пунктов сельского поселения</t>
  </si>
  <si>
    <t>03 10</t>
  </si>
  <si>
    <t>1.1.1.4. создание условий для организации досуга и обеспечения жителей сельского поселения услугами организаций культуры</t>
  </si>
  <si>
    <t>1.1.1.5. 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</si>
  <si>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1.1.1.6. утверждение правил благоустройства территории сельского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сельского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</t>
  </si>
  <si>
    <t>Ст.14 П.1 Подп.14</t>
  </si>
  <si>
    <t>1.1.2. в случаях закрепления законом субъекта Российской Федерации за сельскими поселениями вопросов местного значения  из числа вопросов местного значения городского поселения, предусмотренных частью 1 статьи 14 Федерального закона от 6 октября 2003  г. № 131-ФЗ «Об общих принципах организации местного самоуправления в Российской Федерации», всего</t>
  </si>
  <si>
    <t>1.1.2.1. организация в границах поселения электро- и газоснабжения поселений в пределах полномочий, установленных законодательством Российской Федерации</t>
  </si>
  <si>
    <t>1.1.2.2. дорожная деятельность в отношении автомобильных дорог местного значения вне границ населенных пунктов в границах сельского поселения, осуществление муниципального контроля за сохранностью автомобильных дорог местного значения вне границ населенных пунктов в границах сельского поселения,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</si>
  <si>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1.1.2.3.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</si>
  <si>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1.1.2.4. участие в профилактике терроризма и экстремизма, а также в минимизации и (или) ликвидации последствий проявлений терроризма и экстремизма на территории сельского поселения</t>
  </si>
  <si>
    <t>1.1.2.6. организация библиотечного обслуживания населения, комплектование и обеспечение сохранности библиотечных фондов библиотек поселения</t>
  </si>
  <si>
    <t>1.1.2.7.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 земельных участков в границах поселения для муниципальных нужд, осуществление муниципального земельного контроля в границах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t>
  </si>
  <si>
    <t>1.1.2.5. участие в предупреждении и ликвидации последствий чрезвычайных ситуаций на территории сельского поселения</t>
  </si>
  <si>
    <t>1.2.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полномочий органов местного самоуправления сельского поселения по решению вопросов местного значения сельского поселения, по перечню, предусмотренному частью 1 статьи  17 Федерального закона от 6 октября 2003  г. № 131-ФЗ «Об общих принципах организации местного самоуправления в Российской Федерации», всего</t>
  </si>
  <si>
    <t>1.2.1. функционирование органов местного самоуправления</t>
  </si>
  <si>
    <t>1.2.2. 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</si>
  <si>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1.2.3. 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</si>
  <si>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1.3.Расходные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</si>
  <si>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1.3.1. за счет субвенций, предоставленных из федерального бюджета или бюджета субъекта Российской Федерации, всего</t>
  </si>
  <si>
    <t>1.3.1.1. на осуществление воинского учета на территориях, на которых отсутствуют структурные подразделения военных комиссариатов</t>
  </si>
  <si>
    <t>1.3.1.2. на определение перечня должностных лиц, уполномоченных составлять протоколы об административных правонарушениях, предусмотренных законами субъектов Российской Федерации, создание комиссий по делам несовершеннолетних и защите их прав и организации деятельности этих комиссий, создание административных комиссий, иных коллегиальных органов в целях привлечения к административной ответственности, предусмотренной законами субъектов Российской Федерации</t>
  </si>
  <si>
    <t>1.3.2. по предоставлению иных межбюджетных трансфертов, всего</t>
  </si>
  <si>
    <t>1.3.2.1. в бюджет муниципального района в случае заключения соглашения с органами местного самоуправления муниципального района, в состав которого входит сельское поселение, о передаче им осуществления части своих полномочий по решению вопросов местного значения, всего</t>
  </si>
  <si>
    <t>1.3.2.1.2. осуществление контроля за исполнением бюджета поселения</t>
  </si>
  <si>
    <t>1.3.2.1.3. участие в предупреждении и ликвидации последствий чрезвычайных ситуаций в границах  поселения</t>
  </si>
  <si>
    <t>10-4900</t>
  </si>
  <si>
    <t>10-4901</t>
  </si>
  <si>
    <t>10-4902</t>
  </si>
  <si>
    <t>10-4903</t>
  </si>
  <si>
    <t>10-4905</t>
  </si>
  <si>
    <t>10-4906</t>
  </si>
  <si>
    <t>10-4908</t>
  </si>
  <si>
    <t>10-4909</t>
  </si>
  <si>
    <t>10-4911</t>
  </si>
  <si>
    <t>10-5000</t>
  </si>
  <si>
    <t>10-5002</t>
  </si>
  <si>
    <t>10-5003</t>
  </si>
  <si>
    <t>10-5004</t>
  </si>
  <si>
    <t>10-5006</t>
  </si>
  <si>
    <t>10-5008</t>
  </si>
  <si>
    <t>10-5009</t>
  </si>
  <si>
    <t>10-5015</t>
  </si>
  <si>
    <t>10-5016</t>
  </si>
  <si>
    <t>10-5200</t>
  </si>
  <si>
    <t>10-5201</t>
  </si>
  <si>
    <t>10-5209</t>
  </si>
  <si>
    <t>10-5210</t>
  </si>
  <si>
    <t>10-5217</t>
  </si>
  <si>
    <t>10-5211</t>
  </si>
  <si>
    <t>10-5600</t>
  </si>
  <si>
    <t>10-5601</t>
  </si>
  <si>
    <t>10-5604</t>
  </si>
  <si>
    <t>10-5641</t>
  </si>
  <si>
    <t>10-5900</t>
  </si>
  <si>
    <t>10-5901</t>
  </si>
  <si>
    <t>Итого расходных обязательств МО Низинское сельское поселение</t>
  </si>
  <si>
    <t>1.3.2.1.1. осущестление внешнего муниципального финансового контроля</t>
  </si>
  <si>
    <t>01.01.2018-31.12.2018</t>
  </si>
  <si>
    <t>1.1.2.8. организация ритуальных услуг и содержание мест захоронения</t>
  </si>
  <si>
    <t>Федеральный закон №69-ФЗ от 21.12.1994 "О пожарной безопасности"</t>
  </si>
  <si>
    <t xml:space="preserve">Федеральный закон от 06.10.2003 № 131-ФЗ "Об общих принципах организации местного самоуправления в Российской Федерации"                            </t>
  </si>
  <si>
    <t xml:space="preserve">Ст.14 П.1 Подп.9                                                                                                                                             </t>
  </si>
  <si>
    <t>05.01.1995-не установлен</t>
  </si>
  <si>
    <t>Областной закон Ленинградской области №169-оз от 25.12.2006 "О пожарной безопасности Ленинградской области"</t>
  </si>
  <si>
    <t>8-1</t>
  </si>
  <si>
    <t>Постановление № 304 от 26.09.2017 г. "Об обеспечении первичных мер пожарной безопасности в границах муниципального образования Низинское сельское поселение"</t>
  </si>
  <si>
    <t>26.09.2017-не установлен</t>
  </si>
  <si>
    <t>08.01.2007 - не установлен</t>
  </si>
  <si>
    <t>Указ Президента Российской Федерации №597 от 07.05.2012 "О мероприятиях по реализации государственной социальной политики"</t>
  </si>
  <si>
    <t>07.05.2012 - не установлен</t>
  </si>
  <si>
    <t>Областной закон Ленинградской области №48-оз от 10.07.2014 "Об отдельных вопросах местного значения сельских поселений Ленинградской области"</t>
  </si>
  <si>
    <t xml:space="preserve">в целом
</t>
  </si>
  <si>
    <t>22.07.2014-не установлен</t>
  </si>
  <si>
    <t>Постановление № 52 от 02.04.2013 г. "Об утверждении схемы теплоснабжения муниципального образования Низинское сельское поселение муниципального образования Ломоносовский муниципальный район Ленинградской области"</t>
  </si>
  <si>
    <t>Федеральный закон №257-ФЗ от 08.11.2007 "Об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Федерации"</t>
  </si>
  <si>
    <t>12.11.2007 - не установлен</t>
  </si>
  <si>
    <t>31.03.2014-не установлен</t>
  </si>
  <si>
    <t>Постановление Правительства Ленинградской области №72 от 24.03.2014 "Об утверждении Порядка предоставления и расходования субсидий бюджетам муниципальных образований Ленинградской области за счет средств дорожного фонда Ленинградской области"</t>
  </si>
  <si>
    <t>Федеральный закон №131-ФЗ от 06.10.2003 "Об общих принципах организации местного самоуправления в Российской Федерации"
Федеральный закон №25-ФЗ от 02.03.2007 "О муниципальной службе в Российской Федерации"</t>
  </si>
  <si>
    <t>в целом
 34</t>
  </si>
  <si>
    <t>06.10.2003-не установлен
01.06.2007-не установлен</t>
  </si>
  <si>
    <t xml:space="preserve">Областной закон Ленинградской области №14-оз от 11.03.2008 "О правовом регулировании муниципальной службы в Ленинградской области"
</t>
  </si>
  <si>
    <t>19.04.2008-не установлен</t>
  </si>
  <si>
    <t>02.04.2013 - до 2027 года</t>
  </si>
  <si>
    <t>Федеральный закон №131-ФЗ от 06.10.2003 "Об общих принципах организации местного самоуправления в Российской Федерации"</t>
  </si>
  <si>
    <t>06.10.2003-не установлен</t>
  </si>
  <si>
    <t>Постановление №14 от 16.01.2012г. "Об утверждении Положения Об организации и осуществлении первичного воинского учета граждан на территории МО Низинское сельское поселение"</t>
  </si>
  <si>
    <t xml:space="preserve">09.07.2015-не установлен
</t>
  </si>
  <si>
    <t>Областной закон Ленинградской области №93-оз от 13.11.2003 "О защите населения и территорий Ленинградской области от чрезвычайных ситуаций природного и техногенного характера"</t>
  </si>
  <si>
    <t xml:space="preserve"> 1, 6, 17, </t>
  </si>
  <si>
    <t>05.12.2003-не установлен</t>
  </si>
  <si>
    <t>Решение Совета Депутатов № 55 от 16.11.2017г. "О передаче отдельных полномочий муниципального образования Низинское сельское поселение муниципальному образованию Ломоносовский  муниципальный район Ленинградской области"</t>
  </si>
  <si>
    <t xml:space="preserve">Федеральный закон от 21 декабря 1994 года № 68-ФЗ «О защите населения и территорий от чрезвычайных ситуаций природного и техногенного характера» </t>
  </si>
  <si>
    <t>21.12.1994 - не установлен</t>
  </si>
  <si>
    <t>Постановление № 362 от 03.11.2017 г. "Об организации, составе, порядке деятельности сил и средств звена территориальной подсистемы единой государственной системы предупреждения и ликвидации чрезвычайных ситуаций"</t>
  </si>
  <si>
    <t>03.11.2017-не установлен</t>
  </si>
  <si>
    <t>30.11.2007 г.-не установлен</t>
  </si>
  <si>
    <t xml:space="preserve">Решение Совета депутатов от 25.10.2012 г. № 74 "Об утверждении Положения о системах оплаты труда 
в муниципальных казенных учреждениях  
МО  Низинское сельское поселение
по видам экономической деятельности"
</t>
  </si>
  <si>
    <t>25.10.2012-не установлен</t>
  </si>
  <si>
    <t>Решение Совета депутатов от 25.10.2012 г. № 74 "Об утверждении Положения о системах оплаты труда 
в муниципальных казенных учреждениях  
МО  Низинское сельское поселение
по видам экономической деятельности"</t>
  </si>
  <si>
    <t xml:space="preserve">Решение Совета депутатов от 16.05.2017 г. № 23 "Об утверждении Правил благоустройства, содержания и 
обеспечения санитарного состояния территории муниципального 
образования Низинское сельское поселение муниципального 
образования Ломоносовский  муниципальный район Ленинградской области"        
</t>
  </si>
  <si>
    <t>16.05.2017-не установлен</t>
  </si>
  <si>
    <t>02.04.2013-не установлен</t>
  </si>
  <si>
    <t>20.02.2014-не установлен</t>
  </si>
  <si>
    <t xml:space="preserve">Решение Совета депутатов от 20.02.2014 г .№ 7 Об утверждении Положения о муниципальном дорожном фонде 
муниципального образования Низинское сельское поселение"
</t>
  </si>
  <si>
    <t>Решение Совета Депутатов от 30.11.2007 г. № 66 "Об утверждении Положения об учете муниципального имущества  и  ведении реестра муниципального имущества» Муниципального  образования Низинское сельское поселение Ломоносовского му-ниципального  района Ленинградской области"</t>
  </si>
  <si>
    <t>30.11.2017-не установлен</t>
  </si>
  <si>
    <t xml:space="preserve">Решение Совета депутатов от 22.08.2013 г .№ 71 "Об участии в профилактике терроризма и экстремизма, минимизации 
и (или) ликвидации последствий проявлений терроризма и экстремизма 
на территории МО Низинское сельское поселение"
</t>
  </si>
  <si>
    <t>22.08.2013-не установлен</t>
  </si>
  <si>
    <t xml:space="preserve">Решение Совета депутатов от 14.07.2010 г. № 60 "Об утверждении Генерального плана муниципального образования 
 Низинское сельское поселение  Ломоносовского 
муниципального района Ленинградской области" 
</t>
  </si>
  <si>
    <t>14.07.2010-не установлен</t>
  </si>
  <si>
    <r>
      <rPr>
        <sz val="8"/>
        <rFont val="Times New Roman"/>
        <family val="1"/>
        <charset val="204"/>
      </rPr>
      <t xml:space="preserve">Решение СД от 19.07.2012 № 48 </t>
    </r>
    <r>
      <rPr>
        <sz val="8"/>
        <color indexed="8"/>
        <rFont val="Times New Roman"/>
        <family val="1"/>
        <charset val="204"/>
      </rPr>
      <t xml:space="preserve">Положение о порядке назначения и выплаты пенсий за выслугу лет муниципальным служащим,  Решение СД №52 от 16.11.2017г. (с изм. на 30.11.2017 № 59) Положение о порядке и размерах оказания материальной помощи и социальных выплат жителям МО на 2018 год, . Решение Совета депутатов от </t>
    </r>
    <r>
      <rPr>
        <sz val="8"/>
        <rFont val="Times New Roman"/>
        <family val="1"/>
        <charset val="204"/>
      </rPr>
      <t xml:space="preserve">16.01.2012 г. № 2 "Об утверждении Положения о денежном содержании муниципальных служащих, выборных должностных лиц и работников, замещающих должности, не являющиеся должностями муниципальной службы, органов местного самоуправления МО Низинское сельское поселение МО Ломносовский муниципальный района Ленинградской области" </t>
    </r>
  </si>
  <si>
    <t>19.07.2012-не установлен      16.11.2017-не установлен    16.01.2012-не установлен</t>
  </si>
  <si>
    <t>Глава местной администрации</t>
  </si>
  <si>
    <t>Е.В. Клухина</t>
  </si>
  <si>
    <t>Главный бухгалтер</t>
  </si>
  <si>
    <t>Н.С. Овсянникова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</si>
</sst>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19]###\ ###\ ###\ ###\ ##0.0"/>
  </numFmts>
  <fonts count="13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color rgb="FF00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</borders>
  <cellStyleXfs count="6">
    <xf numFmtId="0" fontId="0" fillId="0" borderId="0"/>
    <xf numFmtId="0" fontId="1" fillId="0" borderId="0"/>
    <xf numFmtId="49" fontId="2" fillId="0" borderId="34">
      <alignment horizontal="center" vertical="top" wrapText="1"/>
    </xf>
    <xf numFmtId="49" fontId="3" fillId="0" borderId="35">
      <alignment horizontal="center" vertical="top" wrapText="1"/>
    </xf>
    <xf numFmtId="0" fontId="6" fillId="0" borderId="34">
      <alignment horizontal="left" vertical="top" wrapText="1"/>
    </xf>
    <xf numFmtId="0" fontId="6" fillId="0" borderId="46">
      <alignment horizontal="left" vertical="top" wrapText="1"/>
    </xf>
  </cellStyleXfs>
  <cellXfs count="209">
    <xf numFmtId="0" fontId="0" fillId="0" borderId="0" xfId="0" applyFont="1" applyFill="1" applyBorder="1"/>
    <xf numFmtId="49" fontId="2" fillId="0" borderId="34" xfId="2" applyNumberFormat="1" applyFont="1" applyProtection="1">
      <alignment horizontal="center" vertical="top" wrapText="1"/>
    </xf>
    <xf numFmtId="0" fontId="2" fillId="0" borderId="34" xfId="4" applyNumberFormat="1" applyFont="1" applyProtection="1">
      <alignment horizontal="left" vertical="top" wrapText="1"/>
    </xf>
    <xf numFmtId="0" fontId="2" fillId="0" borderId="44" xfId="4" applyNumberFormat="1" applyFont="1" applyBorder="1" applyProtection="1">
      <alignment horizontal="left" vertical="top" wrapText="1"/>
    </xf>
    <xf numFmtId="0" fontId="2" fillId="0" borderId="47" xfId="5" applyNumberFormat="1" applyFont="1" applyBorder="1" applyProtection="1">
      <alignment horizontal="left" vertical="top" wrapText="1"/>
    </xf>
    <xf numFmtId="0" fontId="2" fillId="0" borderId="7" xfId="5" applyNumberFormat="1" applyFont="1" applyBorder="1" applyProtection="1">
      <alignment horizontal="left" vertical="top" wrapText="1"/>
    </xf>
    <xf numFmtId="0" fontId="8" fillId="0" borderId="35" xfId="4" applyNumberFormat="1" applyFont="1" applyBorder="1" applyProtection="1">
      <alignment horizontal="left" vertical="top" wrapText="1"/>
    </xf>
    <xf numFmtId="49" fontId="8" fillId="0" borderId="34" xfId="2" applyNumberFormat="1" applyFont="1" applyProtection="1">
      <alignment horizontal="center" vertical="top" wrapText="1"/>
    </xf>
    <xf numFmtId="49" fontId="8" fillId="0" borderId="47" xfId="2" applyNumberFormat="1" applyFont="1" applyBorder="1" applyProtection="1">
      <alignment horizontal="center" vertical="top" wrapText="1"/>
    </xf>
    <xf numFmtId="49" fontId="8" fillId="0" borderId="7" xfId="0" applyNumberFormat="1" applyFont="1" applyBorder="1" applyAlignment="1" applyProtection="1">
      <alignment horizontal="center" vertical="center" wrapText="1"/>
    </xf>
    <xf numFmtId="0" fontId="9" fillId="0" borderId="2" xfId="1" applyNumberFormat="1" applyFont="1" applyFill="1" applyBorder="1" applyAlignment="1">
      <alignment horizontal="center" vertical="top" wrapText="1" readingOrder="1"/>
    </xf>
    <xf numFmtId="0" fontId="9" fillId="0" borderId="4" xfId="1" applyNumberFormat="1" applyFont="1" applyFill="1" applyBorder="1" applyAlignment="1">
      <alignment horizontal="center" vertical="center" wrapText="1" readingOrder="1"/>
    </xf>
    <xf numFmtId="49" fontId="9" fillId="0" borderId="2" xfId="1" applyNumberFormat="1" applyFont="1" applyFill="1" applyBorder="1" applyAlignment="1">
      <alignment horizontal="center" vertical="top" wrapText="1"/>
    </xf>
    <xf numFmtId="49" fontId="2" fillId="0" borderId="44" xfId="2" applyNumberFormat="1" applyFont="1" applyBorder="1" applyProtection="1">
      <alignment horizontal="center" vertical="top" wrapText="1"/>
    </xf>
    <xf numFmtId="0" fontId="9" fillId="0" borderId="0" xfId="1" applyNumberFormat="1" applyFont="1" applyFill="1" applyBorder="1" applyAlignment="1">
      <alignment vertical="top" wrapText="1" readingOrder="1"/>
    </xf>
    <xf numFmtId="0" fontId="8" fillId="0" borderId="0" xfId="0" applyFont="1" applyFill="1" applyBorder="1"/>
    <xf numFmtId="49" fontId="8" fillId="0" borderId="0" xfId="0" applyNumberFormat="1" applyFont="1" applyFill="1" applyBorder="1"/>
    <xf numFmtId="0" fontId="9" fillId="0" borderId="1" xfId="1" applyNumberFormat="1" applyFont="1" applyFill="1" applyBorder="1" applyAlignment="1">
      <alignment horizontal="center" vertical="top" wrapText="1" readingOrder="1"/>
    </xf>
    <xf numFmtId="49" fontId="9" fillId="0" borderId="1" xfId="1" applyNumberFormat="1" applyFont="1" applyFill="1" applyBorder="1" applyAlignment="1">
      <alignment horizontal="right" vertical="top" wrapText="1"/>
    </xf>
    <xf numFmtId="0" fontId="9" fillId="0" borderId="3" xfId="1" applyNumberFormat="1" applyFont="1" applyFill="1" applyBorder="1" applyAlignment="1">
      <alignment horizontal="center" vertical="top" wrapText="1" readingOrder="1"/>
    </xf>
    <xf numFmtId="49" fontId="9" fillId="0" borderId="3" xfId="1" applyNumberFormat="1" applyFont="1" applyFill="1" applyBorder="1" applyAlignment="1">
      <alignment horizontal="center" vertical="top" wrapText="1"/>
    </xf>
    <xf numFmtId="164" fontId="7" fillId="0" borderId="0" xfId="0" applyNumberFormat="1" applyFont="1" applyFill="1" applyBorder="1"/>
    <xf numFmtId="0" fontId="9" fillId="0" borderId="4" xfId="1" applyNumberFormat="1" applyFont="1" applyFill="1" applyBorder="1" applyAlignment="1">
      <alignment horizontal="center" vertical="top" wrapText="1" readingOrder="1"/>
    </xf>
    <xf numFmtId="49" fontId="9" fillId="0" borderId="4" xfId="1" applyNumberFormat="1" applyFont="1" applyFill="1" applyBorder="1" applyAlignment="1">
      <alignment horizontal="right" vertical="top" wrapText="1"/>
    </xf>
    <xf numFmtId="0" fontId="7" fillId="0" borderId="0" xfId="0" applyFont="1" applyFill="1" applyBorder="1"/>
    <xf numFmtId="49" fontId="7" fillId="2" borderId="0" xfId="0" applyNumberFormat="1" applyFont="1" applyFill="1" applyBorder="1"/>
    <xf numFmtId="0" fontId="11" fillId="0" borderId="20" xfId="1" applyNumberFormat="1" applyFont="1" applyFill="1" applyBorder="1" applyAlignment="1">
      <alignment vertical="top" wrapText="1" readingOrder="1"/>
    </xf>
    <xf numFmtId="49" fontId="9" fillId="0" borderId="20" xfId="1" applyNumberFormat="1" applyFont="1" applyFill="1" applyBorder="1" applyAlignment="1">
      <alignment horizontal="right" vertical="top" wrapText="1"/>
    </xf>
    <xf numFmtId="164" fontId="9" fillId="0" borderId="20" xfId="1" applyNumberFormat="1" applyFont="1" applyFill="1" applyBorder="1" applyAlignment="1">
      <alignment vertical="top" wrapText="1" readingOrder="1"/>
    </xf>
    <xf numFmtId="49" fontId="7" fillId="0" borderId="0" xfId="0" applyNumberFormat="1" applyFont="1" applyFill="1" applyBorder="1"/>
    <xf numFmtId="0" fontId="11" fillId="0" borderId="23" xfId="1" applyNumberFormat="1" applyFont="1" applyFill="1" applyBorder="1" applyAlignment="1">
      <alignment vertical="top" wrapText="1" readingOrder="1"/>
    </xf>
    <xf numFmtId="49" fontId="9" fillId="0" borderId="23" xfId="1" applyNumberFormat="1" applyFont="1" applyFill="1" applyBorder="1" applyAlignment="1">
      <alignment horizontal="right" vertical="top" wrapText="1"/>
    </xf>
    <xf numFmtId="164" fontId="9" fillId="0" borderId="23" xfId="1" applyNumberFormat="1" applyFont="1" applyFill="1" applyBorder="1" applyAlignment="1">
      <alignment vertical="top" wrapText="1" readingOrder="1"/>
    </xf>
    <xf numFmtId="0" fontId="11" fillId="0" borderId="4" xfId="1" applyNumberFormat="1" applyFont="1" applyFill="1" applyBorder="1" applyAlignment="1">
      <alignment vertical="top" wrapText="1" readingOrder="1"/>
    </xf>
    <xf numFmtId="164" fontId="9" fillId="0" borderId="4" xfId="1" applyNumberFormat="1" applyFont="1" applyFill="1" applyBorder="1" applyAlignment="1">
      <alignment vertical="top" wrapText="1" readingOrder="1"/>
    </xf>
    <xf numFmtId="0" fontId="9" fillId="0" borderId="2" xfId="1" applyNumberFormat="1" applyFont="1" applyFill="1" applyBorder="1" applyAlignment="1">
      <alignment vertical="top" wrapText="1" readingOrder="1"/>
    </xf>
    <xf numFmtId="49" fontId="9" fillId="0" borderId="2" xfId="1" applyNumberFormat="1" applyFont="1" applyFill="1" applyBorder="1" applyAlignment="1">
      <alignment horizontal="right" vertical="top" wrapText="1"/>
    </xf>
    <xf numFmtId="49" fontId="9" fillId="0" borderId="12" xfId="1" applyNumberFormat="1" applyFont="1" applyFill="1" applyBorder="1" applyAlignment="1">
      <alignment horizontal="right" vertical="top" wrapText="1"/>
    </xf>
    <xf numFmtId="0" fontId="9" fillId="0" borderId="7" xfId="1" applyNumberFormat="1" applyFont="1" applyFill="1" applyBorder="1" applyAlignment="1">
      <alignment vertical="top" wrapText="1" readingOrder="1"/>
    </xf>
    <xf numFmtId="0" fontId="9" fillId="0" borderId="7" xfId="1" applyNumberFormat="1" applyFont="1" applyFill="1" applyBorder="1" applyAlignment="1">
      <alignment horizontal="left" vertical="top" wrapText="1" readingOrder="1"/>
    </xf>
    <xf numFmtId="164" fontId="9" fillId="0" borderId="2" xfId="1" applyNumberFormat="1" applyFont="1" applyFill="1" applyBorder="1" applyAlignment="1">
      <alignment vertical="top" wrapText="1" readingOrder="1"/>
    </xf>
    <xf numFmtId="0" fontId="8" fillId="0" borderId="1" xfId="1" applyNumberFormat="1" applyFont="1" applyFill="1" applyBorder="1" applyAlignment="1">
      <alignment horizontal="left" vertical="top" wrapText="1"/>
    </xf>
    <xf numFmtId="49" fontId="8" fillId="0" borderId="18" xfId="1" applyNumberFormat="1" applyFont="1" applyFill="1" applyBorder="1" applyAlignment="1">
      <alignment horizontal="right" vertical="top" wrapText="1"/>
    </xf>
    <xf numFmtId="0" fontId="9" fillId="0" borderId="10" xfId="1" applyNumberFormat="1" applyFont="1" applyFill="1" applyBorder="1" applyAlignment="1">
      <alignment horizontal="center" vertical="top" wrapText="1" readingOrder="1"/>
    </xf>
    <xf numFmtId="0" fontId="8" fillId="0" borderId="10" xfId="0" applyFont="1" applyFill="1" applyBorder="1" applyAlignment="1">
      <alignment horizontal="center" readingOrder="1"/>
    </xf>
    <xf numFmtId="0" fontId="8" fillId="0" borderId="10" xfId="1" applyNumberFormat="1" applyFont="1" applyFill="1" applyBorder="1" applyAlignment="1">
      <alignment horizontal="center" vertical="top" wrapText="1" readingOrder="1"/>
    </xf>
    <xf numFmtId="0" fontId="9" fillId="0" borderId="7" xfId="1" applyNumberFormat="1" applyFont="1" applyFill="1" applyBorder="1" applyAlignment="1">
      <alignment horizontal="center" vertical="top" wrapText="1" readingOrder="1"/>
    </xf>
    <xf numFmtId="0" fontId="8" fillId="0" borderId="29" xfId="1" applyNumberFormat="1" applyFont="1" applyFill="1" applyBorder="1" applyAlignment="1">
      <alignment vertical="top" wrapText="1"/>
    </xf>
    <xf numFmtId="0" fontId="9" fillId="0" borderId="11" xfId="1" applyNumberFormat="1" applyFont="1" applyFill="1" applyBorder="1" applyAlignment="1">
      <alignment horizontal="left" vertical="top" wrapText="1" readingOrder="1"/>
    </xf>
    <xf numFmtId="0" fontId="8" fillId="0" borderId="7" xfId="0" applyFont="1" applyFill="1" applyBorder="1" applyAlignment="1">
      <alignment readingOrder="1"/>
    </xf>
    <xf numFmtId="0" fontId="8" fillId="0" borderId="7" xfId="1" applyNumberFormat="1" applyFont="1" applyFill="1" applyBorder="1" applyAlignment="1">
      <alignment vertical="top" wrapText="1" readingOrder="1"/>
    </xf>
    <xf numFmtId="14" fontId="8" fillId="0" borderId="11" xfId="1" applyNumberFormat="1" applyFont="1" applyFill="1" applyBorder="1" applyAlignment="1">
      <alignment vertical="top" wrapText="1" readingOrder="1"/>
    </xf>
    <xf numFmtId="0" fontId="8" fillId="0" borderId="23" xfId="1" applyNumberFormat="1" applyFont="1" applyFill="1" applyBorder="1" applyAlignment="1">
      <alignment vertical="top" wrapText="1"/>
    </xf>
    <xf numFmtId="49" fontId="8" fillId="0" borderId="7" xfId="0" applyNumberFormat="1" applyFont="1" applyFill="1" applyBorder="1" applyAlignment="1">
      <alignment horizontal="center" readingOrder="1"/>
    </xf>
    <xf numFmtId="14" fontId="8" fillId="0" borderId="7" xfId="1" applyNumberFormat="1" applyFont="1" applyFill="1" applyBorder="1" applyAlignment="1">
      <alignment horizontal="center" vertical="top" wrapText="1" readingOrder="1"/>
    </xf>
    <xf numFmtId="0" fontId="9" fillId="0" borderId="11" xfId="1" applyNumberFormat="1" applyFont="1" applyFill="1" applyBorder="1" applyAlignment="1">
      <alignment horizontal="left" vertical="top" wrapText="1" readingOrder="1"/>
    </xf>
    <xf numFmtId="14" fontId="7" fillId="0" borderId="11" xfId="1" applyNumberFormat="1" applyFont="1" applyFill="1" applyBorder="1" applyAlignment="1">
      <alignment vertical="top" wrapText="1" readingOrder="1"/>
    </xf>
    <xf numFmtId="0" fontId="8" fillId="0" borderId="36" xfId="0" applyFont="1" applyFill="1" applyBorder="1" applyAlignment="1">
      <alignment horizontal="center" vertical="top"/>
    </xf>
    <xf numFmtId="0" fontId="8" fillId="0" borderId="33" xfId="0" applyFont="1" applyFill="1" applyBorder="1" applyAlignment="1">
      <alignment horizontal="center" vertical="top"/>
    </xf>
    <xf numFmtId="0" fontId="8" fillId="0" borderId="31" xfId="0" applyFont="1" applyFill="1" applyBorder="1" applyAlignment="1">
      <alignment horizontal="center" vertical="top"/>
    </xf>
    <xf numFmtId="0" fontId="8" fillId="0" borderId="25" xfId="0" applyFont="1" applyFill="1" applyBorder="1" applyAlignment="1">
      <alignment horizontal="center" vertical="top"/>
    </xf>
    <xf numFmtId="49" fontId="8" fillId="0" borderId="28" xfId="1" applyNumberFormat="1" applyFont="1" applyFill="1" applyBorder="1" applyAlignment="1">
      <alignment horizontal="right" vertical="top" wrapText="1"/>
    </xf>
    <xf numFmtId="49" fontId="8" fillId="0" borderId="32" xfId="1" applyNumberFormat="1" applyFont="1" applyFill="1" applyBorder="1" applyAlignment="1">
      <alignment horizontal="right" vertical="top" wrapText="1"/>
    </xf>
    <xf numFmtId="0" fontId="8" fillId="0" borderId="14" xfId="1" applyNumberFormat="1" applyFont="1" applyFill="1" applyBorder="1" applyAlignment="1">
      <alignment vertical="top" wrapText="1"/>
    </xf>
    <xf numFmtId="49" fontId="8" fillId="0" borderId="7" xfId="1" applyNumberFormat="1" applyFont="1" applyFill="1" applyBorder="1" applyAlignment="1">
      <alignment horizontal="right" vertical="top" wrapText="1"/>
    </xf>
    <xf numFmtId="0" fontId="8" fillId="0" borderId="4" xfId="1" applyNumberFormat="1" applyFont="1" applyFill="1" applyBorder="1" applyAlignment="1">
      <alignment vertical="top" wrapText="1"/>
    </xf>
    <xf numFmtId="49" fontId="8" fillId="0" borderId="14" xfId="1" applyNumberFormat="1" applyFont="1" applyFill="1" applyBorder="1" applyAlignment="1">
      <alignment horizontal="right" vertical="top" wrapText="1"/>
    </xf>
    <xf numFmtId="0" fontId="8" fillId="0" borderId="31" xfId="1" applyNumberFormat="1" applyFont="1" applyFill="1" applyBorder="1" applyAlignment="1">
      <alignment horizontal="center" vertical="top" wrapText="1"/>
    </xf>
    <xf numFmtId="0" fontId="8" fillId="0" borderId="25" xfId="1" applyNumberFormat="1" applyFont="1" applyFill="1" applyBorder="1" applyAlignment="1">
      <alignment horizontal="center" vertical="top" wrapText="1"/>
    </xf>
    <xf numFmtId="164" fontId="8" fillId="0" borderId="0" xfId="0" applyNumberFormat="1" applyFont="1" applyFill="1" applyBorder="1"/>
    <xf numFmtId="0" fontId="8" fillId="0" borderId="13" xfId="1" applyNumberFormat="1" applyFont="1" applyFill="1" applyBorder="1" applyAlignment="1">
      <alignment vertical="top" wrapText="1"/>
    </xf>
    <xf numFmtId="0" fontId="8" fillId="0" borderId="3" xfId="1" applyNumberFormat="1" applyFont="1" applyFill="1" applyBorder="1" applyAlignment="1">
      <alignment vertical="top" wrapText="1"/>
    </xf>
    <xf numFmtId="0" fontId="8" fillId="0" borderId="7" xfId="1" applyNumberFormat="1" applyFont="1" applyFill="1" applyBorder="1" applyAlignment="1">
      <alignment vertical="top" wrapText="1"/>
    </xf>
    <xf numFmtId="49" fontId="8" fillId="0" borderId="41" xfId="1" applyNumberFormat="1" applyFont="1" applyFill="1" applyBorder="1" applyAlignment="1">
      <alignment horizontal="right" vertical="top" wrapText="1"/>
    </xf>
    <xf numFmtId="49" fontId="8" fillId="0" borderId="17" xfId="1" applyNumberFormat="1" applyFont="1" applyFill="1" applyBorder="1" applyAlignment="1">
      <alignment horizontal="right" vertical="top" wrapText="1"/>
    </xf>
    <xf numFmtId="0" fontId="8" fillId="0" borderId="3" xfId="1" applyNumberFormat="1" applyFont="1" applyFill="1" applyBorder="1" applyAlignment="1">
      <alignment horizontal="left" vertical="top" wrapText="1"/>
    </xf>
    <xf numFmtId="49" fontId="8" fillId="0" borderId="13" xfId="1" applyNumberFormat="1" applyFont="1" applyFill="1" applyBorder="1" applyAlignment="1">
      <alignment horizontal="right" vertical="top" wrapText="1"/>
    </xf>
    <xf numFmtId="0" fontId="9" fillId="0" borderId="10" xfId="1" applyNumberFormat="1" applyFont="1" applyFill="1" applyBorder="1" applyAlignment="1">
      <alignment vertical="top" wrapText="1" readingOrder="1"/>
    </xf>
    <xf numFmtId="0" fontId="9" fillId="0" borderId="19" xfId="1" applyNumberFormat="1" applyFont="1" applyFill="1" applyBorder="1" applyAlignment="1">
      <alignment horizontal="center" vertical="top" wrapText="1" readingOrder="1"/>
    </xf>
    <xf numFmtId="0" fontId="8" fillId="0" borderId="19" xfId="0" applyFont="1" applyFill="1" applyBorder="1" applyAlignment="1">
      <alignment horizontal="center" readingOrder="1"/>
    </xf>
    <xf numFmtId="0" fontId="8" fillId="0" borderId="19" xfId="1" applyNumberFormat="1" applyFont="1" applyFill="1" applyBorder="1" applyAlignment="1">
      <alignment horizontal="center" vertical="top" wrapText="1" readingOrder="1"/>
    </xf>
    <xf numFmtId="0" fontId="9" fillId="0" borderId="11" xfId="1" applyNumberFormat="1" applyFont="1" applyFill="1" applyBorder="1" applyAlignment="1">
      <alignment horizontal="center" vertical="top" wrapText="1" readingOrder="1"/>
    </xf>
    <xf numFmtId="0" fontId="8" fillId="0" borderId="11" xfId="0" applyFont="1" applyFill="1" applyBorder="1" applyAlignment="1">
      <alignment horizontal="center"/>
    </xf>
    <xf numFmtId="14" fontId="7" fillId="0" borderId="11" xfId="1" applyNumberFormat="1" applyFont="1" applyFill="1" applyBorder="1" applyAlignment="1">
      <alignment horizontal="center" vertical="top" wrapText="1" readingOrder="1"/>
    </xf>
    <xf numFmtId="0" fontId="8" fillId="0" borderId="7" xfId="1" applyNumberFormat="1" applyFont="1" applyFill="1" applyBorder="1" applyAlignment="1">
      <alignment horizontal="left" vertical="top" wrapText="1"/>
    </xf>
    <xf numFmtId="0" fontId="8" fillId="0" borderId="40" xfId="1" applyNumberFormat="1" applyFont="1" applyFill="1" applyBorder="1" applyAlignment="1">
      <alignment vertical="top" wrapText="1"/>
    </xf>
    <xf numFmtId="49" fontId="8" fillId="0" borderId="11" xfId="1" applyNumberFormat="1" applyFont="1" applyFill="1" applyBorder="1" applyAlignment="1">
      <alignment horizontal="right" vertical="top" wrapText="1"/>
    </xf>
    <xf numFmtId="49" fontId="8" fillId="0" borderId="40" xfId="1" applyNumberFormat="1" applyFont="1" applyFill="1" applyBorder="1" applyAlignment="1">
      <alignment horizontal="right" vertical="top" wrapText="1"/>
    </xf>
    <xf numFmtId="0" fontId="11" fillId="0" borderId="2" xfId="1" applyNumberFormat="1" applyFont="1" applyFill="1" applyBorder="1" applyAlignment="1">
      <alignment vertical="top" wrapText="1" readingOrder="1"/>
    </xf>
    <xf numFmtId="0" fontId="9" fillId="0" borderId="7" xfId="1" applyNumberFormat="1" applyFont="1" applyFill="1" applyBorder="1" applyAlignment="1">
      <alignment vertical="top" wrapText="1" readingOrder="1"/>
    </xf>
    <xf numFmtId="164" fontId="11" fillId="0" borderId="2" xfId="1" applyNumberFormat="1" applyFont="1" applyFill="1" applyBorder="1" applyAlignment="1">
      <alignment vertical="top" wrapText="1" readingOrder="1"/>
    </xf>
    <xf numFmtId="49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wrapText="1"/>
    </xf>
    <xf numFmtId="0" fontId="8" fillId="0" borderId="49" xfId="1" applyNumberFormat="1" applyFont="1" applyFill="1" applyBorder="1" applyAlignment="1">
      <alignment vertical="top" wrapText="1"/>
    </xf>
    <xf numFmtId="49" fontId="2" fillId="0" borderId="35" xfId="2" applyNumberFormat="1" applyFont="1" applyBorder="1" applyProtection="1">
      <alignment horizontal="center" vertical="top" wrapText="1"/>
    </xf>
    <xf numFmtId="0" fontId="9" fillId="0" borderId="7" xfId="1" applyNumberFormat="1" applyFont="1" applyFill="1" applyBorder="1" applyAlignment="1">
      <alignment vertical="top" wrapText="1" readingOrder="1"/>
    </xf>
    <xf numFmtId="49" fontId="8" fillId="0" borderId="51" xfId="1" applyNumberFormat="1" applyFont="1" applyFill="1" applyBorder="1" applyAlignment="1">
      <alignment horizontal="right" vertical="top" wrapText="1"/>
    </xf>
    <xf numFmtId="0" fontId="8" fillId="0" borderId="7" xfId="0" applyFont="1" applyFill="1" applyBorder="1" applyAlignment="1">
      <alignment wrapText="1"/>
    </xf>
    <xf numFmtId="2" fontId="2" fillId="0" borderId="34" xfId="2" applyNumberFormat="1" applyFont="1" applyAlignment="1" applyProtection="1">
      <alignment horizontal="left" vertical="top" wrapText="1"/>
    </xf>
    <xf numFmtId="2" fontId="2" fillId="0" borderId="44" xfId="2" applyNumberFormat="1" applyFont="1" applyBorder="1" applyAlignment="1" applyProtection="1">
      <alignment horizontal="left" vertical="top" wrapText="1"/>
    </xf>
    <xf numFmtId="49" fontId="8" fillId="0" borderId="34" xfId="2" applyNumberFormat="1" applyFont="1" applyAlignment="1" applyProtection="1">
      <alignment horizontal="left" vertical="top" wrapText="1"/>
    </xf>
    <xf numFmtId="0" fontId="8" fillId="0" borderId="31" xfId="1" applyNumberFormat="1" applyFont="1" applyFill="1" applyBorder="1" applyAlignment="1">
      <alignment horizontal="center" vertical="top" wrapText="1"/>
    </xf>
    <xf numFmtId="0" fontId="8" fillId="0" borderId="25" xfId="1" applyNumberFormat="1" applyFont="1" applyFill="1" applyBorder="1" applyAlignment="1">
      <alignment horizontal="center" vertical="top" wrapText="1"/>
    </xf>
    <xf numFmtId="0" fontId="9" fillId="0" borderId="31" xfId="1" applyNumberFormat="1" applyFont="1" applyFill="1" applyBorder="1" applyAlignment="1">
      <alignment horizontal="center" vertical="top" wrapText="1" readingOrder="1"/>
    </xf>
    <xf numFmtId="0" fontId="9" fillId="0" borderId="39" xfId="1" applyNumberFormat="1" applyFont="1" applyFill="1" applyBorder="1" applyAlignment="1">
      <alignment horizontal="center" vertical="top" wrapText="1" readingOrder="1"/>
    </xf>
    <xf numFmtId="0" fontId="9" fillId="0" borderId="21" xfId="1" applyNumberFormat="1" applyFont="1" applyFill="1" applyBorder="1" applyAlignment="1">
      <alignment vertical="top" wrapText="1" readingOrder="1"/>
    </xf>
    <xf numFmtId="0" fontId="8" fillId="0" borderId="21" xfId="0" applyFont="1" applyFill="1" applyBorder="1"/>
    <xf numFmtId="0" fontId="8" fillId="0" borderId="22" xfId="1" applyNumberFormat="1" applyFont="1" applyFill="1" applyBorder="1" applyAlignment="1">
      <alignment vertical="top" wrapText="1"/>
    </xf>
    <xf numFmtId="0" fontId="9" fillId="0" borderId="42" xfId="1" applyNumberFormat="1" applyFont="1" applyFill="1" applyBorder="1" applyAlignment="1">
      <alignment vertical="top" wrapText="1" readingOrder="1"/>
    </xf>
    <xf numFmtId="0" fontId="8" fillId="0" borderId="42" xfId="0" applyFont="1" applyFill="1" applyBorder="1"/>
    <xf numFmtId="0" fontId="8" fillId="0" borderId="33" xfId="1" applyNumberFormat="1" applyFont="1" applyFill="1" applyBorder="1" applyAlignment="1">
      <alignment vertical="top" wrapText="1"/>
    </xf>
    <xf numFmtId="0" fontId="9" fillId="0" borderId="33" xfId="1" applyNumberFormat="1" applyFont="1" applyFill="1" applyBorder="1" applyAlignment="1">
      <alignment horizontal="center" vertical="top" wrapText="1" readingOrder="1"/>
    </xf>
    <xf numFmtId="0" fontId="8" fillId="0" borderId="45" xfId="1" applyNumberFormat="1" applyFont="1" applyFill="1" applyBorder="1" applyAlignment="1">
      <alignment horizontal="center" vertical="top" wrapText="1"/>
    </xf>
    <xf numFmtId="0" fontId="9" fillId="0" borderId="25" xfId="1" applyNumberFormat="1" applyFont="1" applyFill="1" applyBorder="1" applyAlignment="1">
      <alignment horizontal="center" vertical="top" wrapText="1" readingOrder="1"/>
    </xf>
    <xf numFmtId="0" fontId="8" fillId="0" borderId="25" xfId="1" applyNumberFormat="1" applyFont="1" applyFill="1" applyBorder="1" applyAlignment="1">
      <alignment vertical="top" wrapText="1"/>
    </xf>
    <xf numFmtId="0" fontId="9" fillId="0" borderId="24" xfId="1" applyNumberFormat="1" applyFont="1" applyFill="1" applyBorder="1" applyAlignment="1">
      <alignment vertical="top" wrapText="1" readingOrder="1"/>
    </xf>
    <xf numFmtId="0" fontId="8" fillId="0" borderId="24" xfId="0" applyFont="1" applyFill="1" applyBorder="1"/>
    <xf numFmtId="0" fontId="8" fillId="0" borderId="43" xfId="1" applyNumberFormat="1" applyFont="1" applyFill="1" applyBorder="1" applyAlignment="1">
      <alignment horizontal="center" vertical="top" wrapText="1"/>
    </xf>
    <xf numFmtId="0" fontId="8" fillId="0" borderId="26" xfId="1" applyNumberFormat="1" applyFont="1" applyFill="1" applyBorder="1" applyAlignment="1">
      <alignment horizontal="center" vertical="top" wrapText="1"/>
    </xf>
    <xf numFmtId="0" fontId="9" fillId="0" borderId="10" xfId="1" applyNumberFormat="1" applyFont="1" applyFill="1" applyBorder="1" applyAlignment="1">
      <alignment horizontal="left" vertical="top" wrapText="1" readingOrder="1"/>
    </xf>
    <xf numFmtId="0" fontId="9" fillId="0" borderId="19" xfId="1" applyNumberFormat="1" applyFont="1" applyFill="1" applyBorder="1" applyAlignment="1">
      <alignment horizontal="left" vertical="top" wrapText="1" readingOrder="1"/>
    </xf>
    <xf numFmtId="0" fontId="9" fillId="0" borderId="11" xfId="1" applyNumberFormat="1" applyFont="1" applyFill="1" applyBorder="1" applyAlignment="1">
      <alignment horizontal="left" vertical="top" wrapText="1" readingOrder="1"/>
    </xf>
    <xf numFmtId="0" fontId="8" fillId="0" borderId="1" xfId="1" applyNumberFormat="1" applyFont="1" applyFill="1" applyBorder="1" applyAlignment="1">
      <alignment horizontal="left" vertical="top" wrapText="1"/>
    </xf>
    <xf numFmtId="0" fontId="8" fillId="0" borderId="3" xfId="1" applyNumberFormat="1" applyFont="1" applyFill="1" applyBorder="1" applyAlignment="1">
      <alignment horizontal="left" vertical="top" wrapText="1"/>
    </xf>
    <xf numFmtId="0" fontId="8" fillId="0" borderId="29" xfId="1" applyNumberFormat="1" applyFont="1" applyFill="1" applyBorder="1" applyAlignment="1">
      <alignment horizontal="left" vertical="top" wrapText="1"/>
    </xf>
    <xf numFmtId="0" fontId="9" fillId="0" borderId="10" xfId="1" applyNumberFormat="1" applyFont="1" applyFill="1" applyBorder="1" applyAlignment="1">
      <alignment horizontal="center" vertical="top" wrapText="1" readingOrder="1"/>
    </xf>
    <xf numFmtId="0" fontId="9" fillId="0" borderId="19" xfId="1" applyNumberFormat="1" applyFont="1" applyFill="1" applyBorder="1" applyAlignment="1">
      <alignment horizontal="center" vertical="top" wrapText="1" readingOrder="1"/>
    </xf>
    <xf numFmtId="0" fontId="9" fillId="0" borderId="11" xfId="1" applyNumberFormat="1" applyFont="1" applyFill="1" applyBorder="1" applyAlignment="1">
      <alignment horizontal="center" vertical="top" wrapText="1" readingOrder="1"/>
    </xf>
    <xf numFmtId="0" fontId="8" fillId="0" borderId="10" xfId="0" applyFont="1" applyFill="1" applyBorder="1" applyAlignment="1">
      <alignment horizontal="center" readingOrder="1"/>
    </xf>
    <xf numFmtId="0" fontId="8" fillId="0" borderId="19" xfId="0" applyFont="1" applyFill="1" applyBorder="1" applyAlignment="1">
      <alignment horizontal="center" readingOrder="1"/>
    </xf>
    <xf numFmtId="0" fontId="8" fillId="0" borderId="11" xfId="0" applyFont="1" applyFill="1" applyBorder="1" applyAlignment="1">
      <alignment horizontal="center" readingOrder="1"/>
    </xf>
    <xf numFmtId="0" fontId="8" fillId="0" borderId="10" xfId="1" applyNumberFormat="1" applyFont="1" applyFill="1" applyBorder="1" applyAlignment="1">
      <alignment horizontal="center" vertical="top" wrapText="1" readingOrder="1"/>
    </xf>
    <xf numFmtId="0" fontId="8" fillId="0" borderId="19" xfId="1" applyNumberFormat="1" applyFont="1" applyFill="1" applyBorder="1" applyAlignment="1">
      <alignment horizontal="center" vertical="top" wrapText="1" readingOrder="1"/>
    </xf>
    <xf numFmtId="0" fontId="8" fillId="0" borderId="11" xfId="1" applyNumberFormat="1" applyFont="1" applyFill="1" applyBorder="1" applyAlignment="1">
      <alignment horizontal="center" vertical="top" wrapText="1" readingOrder="1"/>
    </xf>
    <xf numFmtId="14" fontId="8" fillId="0" borderId="10" xfId="1" applyNumberFormat="1" applyFont="1" applyFill="1" applyBorder="1" applyAlignment="1">
      <alignment horizontal="center" vertical="top" wrapText="1" readingOrder="1"/>
    </xf>
    <xf numFmtId="14" fontId="8" fillId="0" borderId="19" xfId="1" applyNumberFormat="1" applyFont="1" applyFill="1" applyBorder="1" applyAlignment="1">
      <alignment horizontal="center" vertical="top" wrapText="1" readingOrder="1"/>
    </xf>
    <xf numFmtId="14" fontId="8" fillId="0" borderId="11" xfId="1" applyNumberFormat="1" applyFont="1" applyFill="1" applyBorder="1" applyAlignment="1">
      <alignment horizontal="center" vertical="top" wrapText="1" readingOrder="1"/>
    </xf>
    <xf numFmtId="14" fontId="8" fillId="0" borderId="10" xfId="0" applyNumberFormat="1" applyFont="1" applyFill="1" applyBorder="1" applyAlignment="1">
      <alignment horizontal="center" wrapText="1"/>
    </xf>
    <xf numFmtId="0" fontId="8" fillId="0" borderId="19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49" fontId="8" fillId="0" borderId="37" xfId="1" applyNumberFormat="1" applyFont="1" applyFill="1" applyBorder="1" applyAlignment="1">
      <alignment horizontal="right" vertical="top" wrapText="1"/>
    </xf>
    <xf numFmtId="49" fontId="8" fillId="0" borderId="38" xfId="1" applyNumberFormat="1" applyFont="1" applyFill="1" applyBorder="1" applyAlignment="1">
      <alignment horizontal="right" vertical="top" wrapText="1"/>
    </xf>
    <xf numFmtId="49" fontId="8" fillId="0" borderId="48" xfId="1" applyNumberFormat="1" applyFont="1" applyFill="1" applyBorder="1" applyAlignment="1">
      <alignment horizontal="right" vertical="top" wrapText="1"/>
    </xf>
    <xf numFmtId="0" fontId="8" fillId="0" borderId="7" xfId="1" applyNumberFormat="1" applyFont="1" applyFill="1" applyBorder="1" applyAlignment="1">
      <alignment horizontal="center" vertical="top" wrapText="1"/>
    </xf>
    <xf numFmtId="0" fontId="9" fillId="0" borderId="0" xfId="1" applyNumberFormat="1" applyFont="1" applyFill="1" applyBorder="1" applyAlignment="1">
      <alignment horizontal="left" vertical="top" wrapText="1" readingOrder="1"/>
    </xf>
    <xf numFmtId="0" fontId="8" fillId="0" borderId="0" xfId="0" applyFont="1" applyFill="1" applyBorder="1"/>
    <xf numFmtId="0" fontId="11" fillId="0" borderId="0" xfId="1" applyNumberFormat="1" applyFont="1" applyFill="1" applyBorder="1" applyAlignment="1">
      <alignment horizontal="center" vertical="top" wrapText="1" readingOrder="1"/>
    </xf>
    <xf numFmtId="0" fontId="9" fillId="0" borderId="0" xfId="1" applyNumberFormat="1" applyFont="1" applyFill="1" applyBorder="1" applyAlignment="1">
      <alignment vertical="top" wrapText="1" readingOrder="1"/>
    </xf>
    <xf numFmtId="0" fontId="9" fillId="0" borderId="12" xfId="1" applyNumberFormat="1" applyFont="1" applyFill="1" applyBorder="1" applyAlignment="1">
      <alignment horizontal="center" vertical="top" wrapText="1" readingOrder="1"/>
    </xf>
    <xf numFmtId="0" fontId="8" fillId="0" borderId="8" xfId="1" applyNumberFormat="1" applyFont="1" applyFill="1" applyBorder="1" applyAlignment="1">
      <alignment vertical="top" wrapText="1" readingOrder="1"/>
    </xf>
    <xf numFmtId="0" fontId="8" fillId="0" borderId="9" xfId="0" applyFont="1" applyFill="1" applyBorder="1" applyAlignment="1">
      <alignment vertical="top" wrapText="1" readingOrder="1"/>
    </xf>
    <xf numFmtId="0" fontId="9" fillId="0" borderId="2" xfId="1" applyNumberFormat="1" applyFont="1" applyFill="1" applyBorder="1" applyAlignment="1">
      <alignment horizontal="center" vertical="top" wrapText="1" readingOrder="1"/>
    </xf>
    <xf numFmtId="0" fontId="8" fillId="0" borderId="9" xfId="1" applyNumberFormat="1" applyFont="1" applyFill="1" applyBorder="1" applyAlignment="1">
      <alignment vertical="top" wrapText="1"/>
    </xf>
    <xf numFmtId="0" fontId="8" fillId="0" borderId="8" xfId="1" applyNumberFormat="1" applyFont="1" applyFill="1" applyBorder="1" applyAlignment="1">
      <alignment vertical="top" wrapText="1"/>
    </xf>
    <xf numFmtId="0" fontId="9" fillId="0" borderId="22" xfId="1" applyNumberFormat="1" applyFont="1" applyFill="1" applyBorder="1" applyAlignment="1">
      <alignment horizontal="center" vertical="top" wrapText="1" readingOrder="1"/>
    </xf>
    <xf numFmtId="0" fontId="9" fillId="0" borderId="27" xfId="1" applyNumberFormat="1" applyFont="1" applyFill="1" applyBorder="1" applyAlignment="1">
      <alignment horizontal="center" vertical="top" wrapText="1" readingOrder="1"/>
    </xf>
    <xf numFmtId="0" fontId="8" fillId="0" borderId="31" xfId="0" applyFont="1" applyFill="1" applyBorder="1" applyAlignment="1">
      <alignment horizontal="center" vertical="top"/>
    </xf>
    <xf numFmtId="0" fontId="8" fillId="0" borderId="25" xfId="0" applyFont="1" applyFill="1" applyBorder="1" applyAlignment="1">
      <alignment horizontal="center" vertical="top"/>
    </xf>
    <xf numFmtId="0" fontId="8" fillId="0" borderId="36" xfId="0" applyFont="1" applyFill="1" applyBorder="1" applyAlignment="1">
      <alignment horizontal="center" vertical="top"/>
    </xf>
    <xf numFmtId="0" fontId="8" fillId="0" borderId="33" xfId="0" applyFont="1" applyFill="1" applyBorder="1" applyAlignment="1">
      <alignment horizontal="center" vertical="top"/>
    </xf>
    <xf numFmtId="14" fontId="8" fillId="3" borderId="10" xfId="1" applyNumberFormat="1" applyFont="1" applyFill="1" applyBorder="1" applyAlignment="1">
      <alignment horizontal="center" vertical="top" wrapText="1" readingOrder="1"/>
    </xf>
    <xf numFmtId="14" fontId="8" fillId="3" borderId="11" xfId="1" applyNumberFormat="1" applyFont="1" applyFill="1" applyBorder="1" applyAlignment="1">
      <alignment horizontal="center" vertical="top" wrapText="1" readingOrder="1"/>
    </xf>
    <xf numFmtId="0" fontId="8" fillId="0" borderId="30" xfId="1" applyNumberFormat="1" applyFont="1" applyFill="1" applyBorder="1" applyAlignment="1">
      <alignment horizontal="center" vertical="top" wrapText="1"/>
    </xf>
    <xf numFmtId="0" fontId="8" fillId="0" borderId="36" xfId="1" applyNumberFormat="1" applyFont="1" applyFill="1" applyBorder="1" applyAlignment="1">
      <alignment horizontal="center" vertical="top" wrapText="1"/>
    </xf>
    <xf numFmtId="0" fontId="8" fillId="0" borderId="33" xfId="1" applyNumberFormat="1" applyFont="1" applyFill="1" applyBorder="1" applyAlignment="1">
      <alignment horizontal="center" vertical="top" wrapText="1"/>
    </xf>
    <xf numFmtId="0" fontId="9" fillId="0" borderId="1" xfId="1" applyNumberFormat="1" applyFont="1" applyFill="1" applyBorder="1" applyAlignment="1">
      <alignment vertical="top" wrapText="1" readingOrder="1"/>
    </xf>
    <xf numFmtId="0" fontId="8" fillId="0" borderId="15" xfId="1" applyNumberFormat="1" applyFont="1" applyFill="1" applyBorder="1" applyAlignment="1">
      <alignment vertical="top" wrapText="1"/>
    </xf>
    <xf numFmtId="0" fontId="8" fillId="0" borderId="16" xfId="1" applyNumberFormat="1" applyFont="1" applyFill="1" applyBorder="1" applyAlignment="1">
      <alignment vertical="top" wrapText="1"/>
    </xf>
    <xf numFmtId="0" fontId="9" fillId="0" borderId="6" xfId="1" applyNumberFormat="1" applyFont="1" applyFill="1" applyBorder="1" applyAlignment="1">
      <alignment horizontal="center" vertical="top" wrapText="1" readingOrder="1"/>
    </xf>
    <xf numFmtId="0" fontId="8" fillId="0" borderId="6" xfId="1" applyNumberFormat="1" applyFont="1" applyFill="1" applyBorder="1" applyAlignment="1">
      <alignment vertical="top" wrapText="1"/>
    </xf>
    <xf numFmtId="0" fontId="8" fillId="0" borderId="7" xfId="1" applyNumberFormat="1" applyFont="1" applyFill="1" applyBorder="1" applyAlignment="1">
      <alignment horizontal="left" vertical="top" wrapText="1"/>
    </xf>
    <xf numFmtId="0" fontId="9" fillId="0" borderId="7" xfId="1" applyNumberFormat="1" applyFont="1" applyFill="1" applyBorder="1" applyAlignment="1">
      <alignment vertical="top" wrapText="1" readingOrder="1"/>
    </xf>
    <xf numFmtId="0" fontId="8" fillId="0" borderId="7" xfId="0" applyFont="1" applyFill="1" applyBorder="1"/>
    <xf numFmtId="0" fontId="8" fillId="0" borderId="7" xfId="1" applyNumberFormat="1" applyFont="1" applyFill="1" applyBorder="1" applyAlignment="1">
      <alignment vertical="top" wrapText="1"/>
    </xf>
    <xf numFmtId="0" fontId="9" fillId="0" borderId="7" xfId="1" applyNumberFormat="1" applyFont="1" applyFill="1" applyBorder="1" applyAlignment="1">
      <alignment horizontal="center" vertical="top" wrapText="1" readingOrder="1"/>
    </xf>
    <xf numFmtId="0" fontId="9" fillId="0" borderId="15" xfId="1" applyNumberFormat="1" applyFont="1" applyFill="1" applyBorder="1" applyAlignment="1">
      <alignment vertical="top" wrapText="1" readingOrder="1"/>
    </xf>
    <xf numFmtId="0" fontId="8" fillId="0" borderId="15" xfId="0" applyFont="1" applyFill="1" applyBorder="1"/>
    <xf numFmtId="0" fontId="9" fillId="0" borderId="5" xfId="1" applyNumberFormat="1" applyFont="1" applyFill="1" applyBorder="1" applyAlignment="1">
      <alignment horizontal="center" vertical="top" wrapText="1" readingOrder="1"/>
    </xf>
    <xf numFmtId="0" fontId="8" fillId="0" borderId="5" xfId="1" applyNumberFormat="1" applyFont="1" applyFill="1" applyBorder="1" applyAlignment="1">
      <alignment vertical="top" wrapText="1"/>
    </xf>
    <xf numFmtId="49" fontId="8" fillId="0" borderId="10" xfId="0" applyNumberFormat="1" applyFont="1" applyBorder="1" applyAlignment="1" applyProtection="1">
      <alignment horizontal="center" vertical="center" wrapText="1"/>
    </xf>
    <xf numFmtId="49" fontId="8" fillId="0" borderId="19" xfId="0" applyNumberFormat="1" applyFont="1" applyBorder="1" applyAlignment="1" applyProtection="1">
      <alignment horizontal="center" vertical="center" wrapText="1"/>
    </xf>
    <xf numFmtId="49" fontId="8" fillId="0" borderId="11" xfId="0" applyNumberFormat="1" applyFont="1" applyBorder="1" applyAlignment="1" applyProtection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10" xfId="1" applyNumberFormat="1" applyFont="1" applyFill="1" applyBorder="1" applyAlignment="1">
      <alignment horizontal="center" vertical="top" wrapText="1"/>
    </xf>
    <xf numFmtId="0" fontId="8" fillId="0" borderId="19" xfId="1" applyNumberFormat="1" applyFont="1" applyFill="1" applyBorder="1" applyAlignment="1">
      <alignment horizontal="center" vertical="top" wrapText="1"/>
    </xf>
    <xf numFmtId="0" fontId="8" fillId="0" borderId="11" xfId="1" applyNumberFormat="1" applyFont="1" applyFill="1" applyBorder="1" applyAlignment="1">
      <alignment horizontal="center" vertical="top" wrapText="1"/>
    </xf>
    <xf numFmtId="0" fontId="8" fillId="0" borderId="49" xfId="1" applyNumberFormat="1" applyFont="1" applyFill="1" applyBorder="1" applyAlignment="1">
      <alignment horizontal="left" vertical="top" wrapText="1"/>
    </xf>
    <xf numFmtId="49" fontId="8" fillId="0" borderId="50" xfId="1" applyNumberFormat="1" applyFont="1" applyFill="1" applyBorder="1" applyAlignment="1">
      <alignment horizontal="center" vertical="top" wrapText="1"/>
    </xf>
    <xf numFmtId="49" fontId="8" fillId="0" borderId="28" xfId="1" applyNumberFormat="1" applyFont="1" applyFill="1" applyBorder="1" applyAlignment="1">
      <alignment horizontal="center" vertical="top" wrapText="1"/>
    </xf>
    <xf numFmtId="0" fontId="8" fillId="0" borderId="4" xfId="1" applyNumberFormat="1" applyFont="1" applyFill="1" applyBorder="1" applyAlignment="1">
      <alignment horizontal="left" vertical="top" wrapText="1"/>
    </xf>
    <xf numFmtId="49" fontId="8" fillId="0" borderId="18" xfId="1" applyNumberFormat="1" applyFont="1" applyFill="1" applyBorder="1" applyAlignment="1">
      <alignment horizontal="center" vertical="top" wrapText="1"/>
    </xf>
    <xf numFmtId="49" fontId="8" fillId="0" borderId="17" xfId="1" applyNumberFormat="1" applyFont="1" applyFill="1" applyBorder="1" applyAlignment="1">
      <alignment horizontal="center" vertical="top" wrapText="1"/>
    </xf>
    <xf numFmtId="0" fontId="9" fillId="3" borderId="10" xfId="1" applyNumberFormat="1" applyFont="1" applyFill="1" applyBorder="1" applyAlignment="1">
      <alignment horizontal="left" vertical="top" wrapText="1" readingOrder="1"/>
    </xf>
    <xf numFmtId="0" fontId="9" fillId="3" borderId="11" xfId="1" applyNumberFormat="1" applyFont="1" applyFill="1" applyBorder="1" applyAlignment="1">
      <alignment horizontal="left" vertical="top" wrapText="1" readingOrder="1"/>
    </xf>
    <xf numFmtId="0" fontId="8" fillId="3" borderId="10" xfId="0" applyFont="1" applyFill="1" applyBorder="1" applyAlignment="1">
      <alignment horizontal="center" wrapText="1"/>
    </xf>
    <xf numFmtId="0" fontId="8" fillId="3" borderId="11" xfId="0" applyFont="1" applyFill="1" applyBorder="1" applyAlignment="1">
      <alignment horizontal="center"/>
    </xf>
    <xf numFmtId="0" fontId="8" fillId="0" borderId="49" xfId="1" applyNumberFormat="1" applyFont="1" applyFill="1" applyBorder="1" applyAlignment="1">
      <alignment horizontal="center" vertical="top" wrapText="1"/>
    </xf>
    <xf numFmtId="0" fontId="8" fillId="0" borderId="29" xfId="1" applyNumberFormat="1" applyFont="1" applyFill="1" applyBorder="1" applyAlignment="1">
      <alignment horizontal="center" vertical="top" wrapText="1"/>
    </xf>
    <xf numFmtId="49" fontId="2" fillId="0" borderId="7" xfId="2" applyNumberFormat="1" applyFont="1" applyBorder="1" applyAlignment="1" applyProtection="1">
      <alignment horizontal="center" vertical="top" wrapText="1"/>
    </xf>
    <xf numFmtId="0" fontId="10" fillId="0" borderId="7" xfId="0" applyFont="1" applyFill="1" applyBorder="1" applyAlignment="1">
      <alignment horizontal="center" vertical="center" wrapText="1"/>
    </xf>
    <xf numFmtId="14" fontId="10" fillId="0" borderId="7" xfId="0" applyNumberFormat="1" applyFont="1" applyFill="1" applyBorder="1" applyAlignment="1">
      <alignment horizontal="center" vertical="center" wrapText="1"/>
    </xf>
    <xf numFmtId="0" fontId="8" fillId="0" borderId="10" xfId="1" applyNumberFormat="1" applyFont="1" applyFill="1" applyBorder="1" applyAlignment="1">
      <alignment horizontal="left" vertical="top" wrapText="1" readingOrder="1"/>
    </xf>
    <xf numFmtId="0" fontId="8" fillId="0" borderId="11" xfId="1" applyNumberFormat="1" applyFont="1" applyFill="1" applyBorder="1" applyAlignment="1">
      <alignment horizontal="left" vertical="top" wrapText="1" readingOrder="1"/>
    </xf>
    <xf numFmtId="49" fontId="8" fillId="0" borderId="52" xfId="1" applyNumberFormat="1" applyFont="1" applyFill="1" applyBorder="1" applyAlignment="1">
      <alignment horizontal="center" vertical="top" wrapText="1"/>
    </xf>
    <xf numFmtId="49" fontId="8" fillId="0" borderId="48" xfId="1" applyNumberFormat="1" applyFont="1" applyFill="1" applyBorder="1" applyAlignment="1">
      <alignment horizontal="center" vertical="top" wrapText="1"/>
    </xf>
    <xf numFmtId="0" fontId="12" fillId="0" borderId="0" xfId="0" applyFont="1" applyFill="1" applyBorder="1"/>
    <xf numFmtId="49" fontId="12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wrapText="1"/>
    </xf>
    <xf numFmtId="49" fontId="12" fillId="0" borderId="0" xfId="0" applyNumberFormat="1" applyFont="1" applyFill="1" applyBorder="1"/>
  </cellXfs>
  <cellStyles count="6">
    <cellStyle name="Normal" xfId="1"/>
    <cellStyle name="st113" xfId="3"/>
    <cellStyle name="st121" xfId="2"/>
    <cellStyle name="xl89" xfId="5"/>
    <cellStyle name="xl90" xf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X58"/>
  <sheetViews>
    <sheetView showGridLines="0" tabSelected="1" zoomScaleNormal="100" workbookViewId="0">
      <selection activeCell="P10" sqref="P10"/>
    </sheetView>
  </sheetViews>
  <sheetFormatPr defaultColWidth="8.7109375" defaultRowHeight="11.25" x14ac:dyDescent="0.2"/>
  <cols>
    <col min="1" max="1" width="32.5703125" style="15" customWidth="1"/>
    <col min="2" max="2" width="7" style="91" customWidth="1"/>
    <col min="3" max="3" width="25.85546875" style="92" customWidth="1"/>
    <col min="4" max="4" width="7" style="15" customWidth="1"/>
    <col min="5" max="5" width="9.42578125" style="15" customWidth="1"/>
    <col min="6" max="6" width="22.85546875" style="92" customWidth="1"/>
    <col min="7" max="8" width="9.42578125" style="15" customWidth="1"/>
    <col min="9" max="9" width="23.42578125" style="92" customWidth="1"/>
    <col min="10" max="10" width="6.85546875" style="15" customWidth="1"/>
    <col min="11" max="11" width="9.42578125" style="15" customWidth="1"/>
    <col min="12" max="12" width="6.140625" style="15" customWidth="1"/>
    <col min="13" max="13" width="6.42578125" style="15" customWidth="1"/>
    <col min="14" max="16" width="13.7109375" style="15" customWidth="1"/>
    <col min="17" max="17" width="9.140625" style="15" customWidth="1"/>
    <col min="18" max="19" width="8.7109375" style="15"/>
    <col min="20" max="20" width="8.7109375" style="16"/>
    <col min="21" max="23" width="9.140625" style="15" bestFit="1" customWidth="1"/>
    <col min="24" max="16384" width="8.7109375" style="15"/>
  </cols>
  <sheetData>
    <row r="2" spans="1:24" ht="47.1" customHeight="1" x14ac:dyDescent="0.2">
      <c r="A2" s="144" t="s">
        <v>2</v>
      </c>
      <c r="B2" s="145"/>
      <c r="C2" s="145"/>
      <c r="D2" s="14" t="s">
        <v>2</v>
      </c>
      <c r="E2" s="14" t="s">
        <v>2</v>
      </c>
      <c r="F2" s="14"/>
      <c r="G2" s="14"/>
      <c r="H2" s="14"/>
      <c r="I2" s="14" t="s">
        <v>2</v>
      </c>
      <c r="J2" s="14" t="s">
        <v>2</v>
      </c>
      <c r="K2" s="14" t="s">
        <v>2</v>
      </c>
      <c r="L2" s="14" t="s">
        <v>2</v>
      </c>
      <c r="M2" s="14" t="s">
        <v>2</v>
      </c>
      <c r="N2" s="144" t="s">
        <v>35</v>
      </c>
      <c r="O2" s="145"/>
      <c r="P2" s="145"/>
    </row>
    <row r="3" spans="1:24" x14ac:dyDescent="0.2">
      <c r="A3" s="146" t="s">
        <v>34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</row>
    <row r="4" spans="1:24" x14ac:dyDescent="0.2">
      <c r="A4" s="147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" t="s">
        <v>2</v>
      </c>
      <c r="O4" s="14" t="s">
        <v>2</v>
      </c>
      <c r="P4" s="14" t="s">
        <v>2</v>
      </c>
    </row>
    <row r="5" spans="1:24" ht="27" customHeight="1" x14ac:dyDescent="0.2">
      <c r="A5" s="17" t="s">
        <v>3</v>
      </c>
      <c r="B5" s="18" t="s">
        <v>2</v>
      </c>
      <c r="C5" s="151" t="s">
        <v>4</v>
      </c>
      <c r="D5" s="153"/>
      <c r="E5" s="153"/>
      <c r="F5" s="153"/>
      <c r="G5" s="153"/>
      <c r="H5" s="153"/>
      <c r="I5" s="153"/>
      <c r="J5" s="153"/>
      <c r="K5" s="152"/>
      <c r="L5" s="151" t="s">
        <v>5</v>
      </c>
      <c r="M5" s="152"/>
      <c r="N5" s="148" t="s">
        <v>6</v>
      </c>
      <c r="O5" s="149"/>
      <c r="P5" s="150"/>
    </row>
    <row r="6" spans="1:24" ht="22.5" x14ac:dyDescent="0.2">
      <c r="A6" s="19" t="s">
        <v>2</v>
      </c>
      <c r="B6" s="20" t="s">
        <v>7</v>
      </c>
      <c r="C6" s="151" t="s">
        <v>8</v>
      </c>
      <c r="D6" s="153"/>
      <c r="E6" s="152"/>
      <c r="F6" s="151" t="s">
        <v>9</v>
      </c>
      <c r="G6" s="153"/>
      <c r="H6" s="152"/>
      <c r="I6" s="151" t="s">
        <v>1</v>
      </c>
      <c r="J6" s="153"/>
      <c r="K6" s="152"/>
      <c r="L6" s="17" t="s">
        <v>2</v>
      </c>
      <c r="M6" s="17" t="s">
        <v>2</v>
      </c>
      <c r="N6" s="17" t="s">
        <v>2</v>
      </c>
      <c r="O6" s="151" t="s">
        <v>10</v>
      </c>
      <c r="P6" s="152"/>
      <c r="U6" s="21"/>
      <c r="V6" s="21"/>
      <c r="W6" s="21"/>
    </row>
    <row r="7" spans="1:24" ht="78.75" x14ac:dyDescent="0.2">
      <c r="A7" s="22" t="s">
        <v>2</v>
      </c>
      <c r="B7" s="23" t="s">
        <v>2</v>
      </c>
      <c r="C7" s="10" t="s">
        <v>11</v>
      </c>
      <c r="D7" s="10" t="s">
        <v>12</v>
      </c>
      <c r="E7" s="10" t="s">
        <v>13</v>
      </c>
      <c r="F7" s="10" t="s">
        <v>11</v>
      </c>
      <c r="G7" s="10" t="s">
        <v>12</v>
      </c>
      <c r="H7" s="10" t="s">
        <v>13</v>
      </c>
      <c r="I7" s="10" t="s">
        <v>11</v>
      </c>
      <c r="J7" s="10" t="s">
        <v>12</v>
      </c>
      <c r="K7" s="10" t="s">
        <v>13</v>
      </c>
      <c r="L7" s="11" t="s">
        <v>14</v>
      </c>
      <c r="M7" s="11" t="s">
        <v>15</v>
      </c>
      <c r="N7" s="22" t="s">
        <v>31</v>
      </c>
      <c r="O7" s="10" t="s">
        <v>16</v>
      </c>
      <c r="P7" s="10" t="s">
        <v>32</v>
      </c>
      <c r="U7" s="24"/>
      <c r="V7" s="24"/>
      <c r="W7" s="24"/>
    </row>
    <row r="8" spans="1:24" x14ac:dyDescent="0.2">
      <c r="A8" s="10" t="s">
        <v>17</v>
      </c>
      <c r="B8" s="12" t="s">
        <v>18</v>
      </c>
      <c r="C8" s="10" t="s">
        <v>19</v>
      </c>
      <c r="D8" s="10" t="s">
        <v>20</v>
      </c>
      <c r="E8" s="10" t="s">
        <v>21</v>
      </c>
      <c r="F8" s="10" t="s">
        <v>22</v>
      </c>
      <c r="G8" s="10" t="s">
        <v>23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0">
        <v>13</v>
      </c>
      <c r="N8" s="10" t="s">
        <v>24</v>
      </c>
      <c r="O8" s="10" t="s">
        <v>25</v>
      </c>
      <c r="P8" s="10" t="s">
        <v>26</v>
      </c>
      <c r="T8" s="25"/>
      <c r="U8" s="24"/>
      <c r="V8" s="24"/>
      <c r="W8" s="24"/>
    </row>
    <row r="9" spans="1:24" ht="65.45" customHeight="1" x14ac:dyDescent="0.2">
      <c r="A9" s="26" t="s">
        <v>80</v>
      </c>
      <c r="B9" s="27" t="s">
        <v>111</v>
      </c>
      <c r="C9" s="105" t="s">
        <v>27</v>
      </c>
      <c r="D9" s="106"/>
      <c r="E9" s="107"/>
      <c r="F9" s="105" t="s">
        <v>27</v>
      </c>
      <c r="G9" s="106"/>
      <c r="H9" s="107"/>
      <c r="I9" s="105" t="s">
        <v>27</v>
      </c>
      <c r="J9" s="106"/>
      <c r="K9" s="107"/>
      <c r="L9" s="154" t="s">
        <v>28</v>
      </c>
      <c r="M9" s="107"/>
      <c r="N9" s="28">
        <f>N10+N33+N44+N48</f>
        <v>92341.1</v>
      </c>
      <c r="O9" s="28">
        <f>O10+O33+O44+O48</f>
        <v>80984.800000000017</v>
      </c>
      <c r="P9" s="28">
        <f>P10+P33+P44+P48</f>
        <v>80637.300000000017</v>
      </c>
      <c r="T9" s="29"/>
      <c r="U9" s="24"/>
      <c r="V9" s="24"/>
      <c r="W9" s="24"/>
    </row>
    <row r="10" spans="1:24" ht="83.45" customHeight="1" x14ac:dyDescent="0.2">
      <c r="A10" s="30" t="s">
        <v>81</v>
      </c>
      <c r="B10" s="31" t="s">
        <v>112</v>
      </c>
      <c r="C10" s="115" t="s">
        <v>27</v>
      </c>
      <c r="D10" s="116"/>
      <c r="E10" s="114"/>
      <c r="F10" s="115" t="s">
        <v>27</v>
      </c>
      <c r="G10" s="116"/>
      <c r="H10" s="114"/>
      <c r="I10" s="115" t="s">
        <v>27</v>
      </c>
      <c r="J10" s="116"/>
      <c r="K10" s="114"/>
      <c r="L10" s="113" t="s">
        <v>28</v>
      </c>
      <c r="M10" s="114"/>
      <c r="N10" s="32">
        <f>N11+N21</f>
        <v>44386.899999999994</v>
      </c>
      <c r="O10" s="32">
        <f t="shared" ref="O10:P10" si="0">O11+O21</f>
        <v>42085.9</v>
      </c>
      <c r="P10" s="32">
        <f t="shared" si="0"/>
        <v>40677.800000000003</v>
      </c>
    </row>
    <row r="11" spans="1:24" ht="71.099999999999994" customHeight="1" x14ac:dyDescent="0.2">
      <c r="A11" s="33" t="s">
        <v>82</v>
      </c>
      <c r="B11" s="23" t="s">
        <v>113</v>
      </c>
      <c r="C11" s="115" t="s">
        <v>27</v>
      </c>
      <c r="D11" s="116"/>
      <c r="E11" s="114"/>
      <c r="F11" s="115" t="s">
        <v>27</v>
      </c>
      <c r="G11" s="116"/>
      <c r="H11" s="114"/>
      <c r="I11" s="115" t="s">
        <v>27</v>
      </c>
      <c r="J11" s="116"/>
      <c r="K11" s="114"/>
      <c r="L11" s="113" t="s">
        <v>28</v>
      </c>
      <c r="M11" s="114"/>
      <c r="N11" s="34">
        <f>N13+N14+N15+N17+N19+N20</f>
        <v>34409.699999999997</v>
      </c>
      <c r="O11" s="34">
        <f t="shared" ref="O11:P11" si="1">O13+O14+O15+O17+O19+O20</f>
        <v>29258.400000000001</v>
      </c>
      <c r="P11" s="34">
        <f t="shared" si="1"/>
        <v>28692.799999999999</v>
      </c>
      <c r="T11" s="29"/>
      <c r="U11" s="24"/>
      <c r="V11" s="24"/>
      <c r="W11" s="24"/>
      <c r="X11" s="24"/>
    </row>
    <row r="12" spans="1:24" x14ac:dyDescent="0.2">
      <c r="A12" s="35" t="s">
        <v>29</v>
      </c>
      <c r="B12" s="36" t="s">
        <v>2</v>
      </c>
      <c r="C12" s="165" t="s">
        <v>2</v>
      </c>
      <c r="D12" s="166"/>
      <c r="E12" s="167"/>
      <c r="F12" s="165" t="s">
        <v>2</v>
      </c>
      <c r="G12" s="166"/>
      <c r="H12" s="167"/>
      <c r="I12" s="165" t="s">
        <v>2</v>
      </c>
      <c r="J12" s="166"/>
      <c r="K12" s="167"/>
      <c r="L12" s="168" t="s">
        <v>2</v>
      </c>
      <c r="M12" s="169"/>
      <c r="N12" s="35" t="s">
        <v>2</v>
      </c>
      <c r="O12" s="35" t="s">
        <v>2</v>
      </c>
      <c r="P12" s="35" t="s">
        <v>2</v>
      </c>
      <c r="U12" s="24"/>
      <c r="V12" s="24"/>
      <c r="W12" s="24"/>
    </row>
    <row r="13" spans="1:24" ht="84.6" customHeight="1" x14ac:dyDescent="0.2">
      <c r="A13" s="35" t="s">
        <v>83</v>
      </c>
      <c r="B13" s="37" t="s">
        <v>114</v>
      </c>
      <c r="C13" s="38" t="s">
        <v>30</v>
      </c>
      <c r="D13" s="38" t="s">
        <v>36</v>
      </c>
      <c r="E13" s="38" t="s">
        <v>33</v>
      </c>
      <c r="F13" s="39"/>
      <c r="G13" s="39"/>
      <c r="H13" s="39"/>
      <c r="I13" s="39" t="s">
        <v>37</v>
      </c>
      <c r="J13" s="38" t="s">
        <v>63</v>
      </c>
      <c r="K13" s="39" t="s">
        <v>38</v>
      </c>
      <c r="L13" s="155" t="s">
        <v>39</v>
      </c>
      <c r="M13" s="154"/>
      <c r="N13" s="40">
        <v>50</v>
      </c>
      <c r="O13" s="40">
        <v>50</v>
      </c>
      <c r="P13" s="40">
        <v>50</v>
      </c>
      <c r="U13" s="24"/>
      <c r="V13" s="24"/>
      <c r="W13" s="24"/>
    </row>
    <row r="14" spans="1:24" ht="294" customHeight="1" x14ac:dyDescent="0.2">
      <c r="A14" s="41" t="s">
        <v>84</v>
      </c>
      <c r="B14" s="42" t="s">
        <v>115</v>
      </c>
      <c r="C14" s="39" t="s">
        <v>30</v>
      </c>
      <c r="D14" s="43" t="s">
        <v>40</v>
      </c>
      <c r="E14" s="43" t="s">
        <v>33</v>
      </c>
      <c r="F14" s="43" t="s">
        <v>2</v>
      </c>
      <c r="G14" s="44"/>
      <c r="H14" s="45"/>
      <c r="I14" s="39" t="s">
        <v>191</v>
      </c>
      <c r="J14" s="46" t="s">
        <v>63</v>
      </c>
      <c r="K14" s="54" t="s">
        <v>182</v>
      </c>
      <c r="L14" s="155" t="s">
        <v>41</v>
      </c>
      <c r="M14" s="154"/>
      <c r="N14" s="47">
        <v>4590</v>
      </c>
      <c r="O14" s="47">
        <v>790</v>
      </c>
      <c r="P14" s="47">
        <v>800</v>
      </c>
      <c r="U14" s="24"/>
      <c r="V14" s="24"/>
      <c r="W14" s="24"/>
    </row>
    <row r="15" spans="1:24" ht="48.95" customHeight="1" x14ac:dyDescent="0.2">
      <c r="A15" s="186" t="s">
        <v>85</v>
      </c>
      <c r="B15" s="187" t="s">
        <v>116</v>
      </c>
      <c r="C15" s="48" t="s">
        <v>146</v>
      </c>
      <c r="D15" s="39" t="s">
        <v>147</v>
      </c>
      <c r="E15" s="39" t="s">
        <v>33</v>
      </c>
      <c r="F15" s="38"/>
      <c r="G15" s="49"/>
      <c r="H15" s="50"/>
      <c r="I15" s="119" t="s">
        <v>151</v>
      </c>
      <c r="J15" s="125" t="s">
        <v>63</v>
      </c>
      <c r="K15" s="51" t="s">
        <v>152</v>
      </c>
      <c r="L15" s="158" t="s">
        <v>86</v>
      </c>
      <c r="M15" s="159"/>
      <c r="N15" s="47">
        <v>929.3</v>
      </c>
      <c r="O15" s="52">
        <v>869</v>
      </c>
      <c r="P15" s="52">
        <v>899</v>
      </c>
      <c r="U15" s="24"/>
      <c r="V15" s="24"/>
      <c r="W15" s="24"/>
      <c r="X15" s="24"/>
    </row>
    <row r="16" spans="1:24" ht="60.95" customHeight="1" x14ac:dyDescent="0.2">
      <c r="A16" s="124"/>
      <c r="B16" s="188"/>
      <c r="C16" s="48" t="s">
        <v>145</v>
      </c>
      <c r="D16" s="39">
        <v>19</v>
      </c>
      <c r="E16" s="39" t="s">
        <v>148</v>
      </c>
      <c r="F16" s="38" t="s">
        <v>149</v>
      </c>
      <c r="G16" s="53" t="s">
        <v>150</v>
      </c>
      <c r="H16" s="54" t="s">
        <v>153</v>
      </c>
      <c r="I16" s="121"/>
      <c r="J16" s="127"/>
      <c r="K16" s="56"/>
      <c r="L16" s="57"/>
      <c r="M16" s="58"/>
      <c r="N16" s="47"/>
      <c r="O16" s="52"/>
      <c r="P16" s="52"/>
      <c r="U16" s="24"/>
      <c r="V16" s="24"/>
      <c r="W16" s="24"/>
      <c r="X16" s="24"/>
    </row>
    <row r="17" spans="1:23" ht="123" customHeight="1" x14ac:dyDescent="0.2">
      <c r="A17" s="186" t="s">
        <v>87</v>
      </c>
      <c r="B17" s="187" t="s">
        <v>117</v>
      </c>
      <c r="C17" s="48" t="s">
        <v>30</v>
      </c>
      <c r="D17" s="39" t="s">
        <v>45</v>
      </c>
      <c r="E17" s="39" t="s">
        <v>33</v>
      </c>
      <c r="F17" s="38"/>
      <c r="G17" s="49"/>
      <c r="H17" s="50"/>
      <c r="I17" s="119" t="s">
        <v>183</v>
      </c>
      <c r="J17" s="125" t="s">
        <v>63</v>
      </c>
      <c r="K17" s="134" t="s">
        <v>184</v>
      </c>
      <c r="L17" s="156" t="s">
        <v>43</v>
      </c>
      <c r="M17" s="157"/>
      <c r="N17" s="52">
        <v>15101.3</v>
      </c>
      <c r="O17" s="52">
        <v>15660</v>
      </c>
      <c r="P17" s="52">
        <v>16120</v>
      </c>
    </row>
    <row r="18" spans="1:23" ht="48" customHeight="1" x14ac:dyDescent="0.2">
      <c r="A18" s="124"/>
      <c r="B18" s="188"/>
      <c r="C18" s="48" t="s">
        <v>154</v>
      </c>
      <c r="D18" s="39" t="s">
        <v>0</v>
      </c>
      <c r="E18" s="39" t="s">
        <v>155</v>
      </c>
      <c r="F18" s="38"/>
      <c r="G18" s="49"/>
      <c r="H18" s="50"/>
      <c r="I18" s="121"/>
      <c r="J18" s="127"/>
      <c r="K18" s="136"/>
      <c r="L18" s="59"/>
      <c r="M18" s="60"/>
      <c r="N18" s="52"/>
      <c r="O18" s="52"/>
      <c r="P18" s="52"/>
    </row>
    <row r="19" spans="1:23" ht="97.5" customHeight="1" x14ac:dyDescent="0.2">
      <c r="A19" s="47" t="s">
        <v>88</v>
      </c>
      <c r="B19" s="61" t="s">
        <v>118</v>
      </c>
      <c r="C19" s="48" t="s">
        <v>30</v>
      </c>
      <c r="D19" s="39" t="s">
        <v>90</v>
      </c>
      <c r="E19" s="39" t="s">
        <v>33</v>
      </c>
      <c r="F19" s="38"/>
      <c r="G19" s="49"/>
      <c r="H19" s="50"/>
      <c r="I19" s="39" t="s">
        <v>185</v>
      </c>
      <c r="J19" s="38" t="s">
        <v>63</v>
      </c>
      <c r="K19" s="51" t="s">
        <v>184</v>
      </c>
      <c r="L19" s="156" t="s">
        <v>46</v>
      </c>
      <c r="M19" s="157"/>
      <c r="N19" s="52">
        <v>2571.1</v>
      </c>
      <c r="O19" s="52">
        <v>2760</v>
      </c>
      <c r="P19" s="52">
        <v>2850</v>
      </c>
    </row>
    <row r="20" spans="1:23" ht="195.95" customHeight="1" x14ac:dyDescent="0.2">
      <c r="A20" s="52" t="s">
        <v>89</v>
      </c>
      <c r="B20" s="62" t="s">
        <v>119</v>
      </c>
      <c r="C20" s="48" t="s">
        <v>30</v>
      </c>
      <c r="D20" s="39" t="s">
        <v>47</v>
      </c>
      <c r="E20" s="39" t="s">
        <v>33</v>
      </c>
      <c r="F20" s="38"/>
      <c r="G20" s="49"/>
      <c r="H20" s="50"/>
      <c r="I20" s="39" t="s">
        <v>186</v>
      </c>
      <c r="J20" s="38" t="s">
        <v>63</v>
      </c>
      <c r="K20" s="51" t="s">
        <v>187</v>
      </c>
      <c r="L20" s="156" t="s">
        <v>48</v>
      </c>
      <c r="M20" s="157"/>
      <c r="N20" s="52">
        <f>8158+3010</f>
        <v>11168</v>
      </c>
      <c r="O20" s="52">
        <f>8391+3150-2411.6</f>
        <v>9129.4</v>
      </c>
      <c r="P20" s="52">
        <f>8891+3300-4217.2</f>
        <v>7973.8</v>
      </c>
      <c r="U20" s="24"/>
      <c r="V20" s="24"/>
      <c r="W20" s="24"/>
    </row>
    <row r="21" spans="1:23" ht="114" customHeight="1" x14ac:dyDescent="0.2">
      <c r="A21" s="63" t="s">
        <v>91</v>
      </c>
      <c r="B21" s="64" t="s">
        <v>120</v>
      </c>
      <c r="C21" s="105" t="s">
        <v>27</v>
      </c>
      <c r="D21" s="106"/>
      <c r="E21" s="107"/>
      <c r="F21" s="105" t="s">
        <v>27</v>
      </c>
      <c r="G21" s="106"/>
      <c r="H21" s="107"/>
      <c r="I21" s="105" t="s">
        <v>27</v>
      </c>
      <c r="J21" s="106"/>
      <c r="K21" s="107"/>
      <c r="L21" s="111" t="s">
        <v>28</v>
      </c>
      <c r="M21" s="110"/>
      <c r="N21" s="65">
        <f>N22+N23+N25+N26+N27+N29+N31+N32</f>
        <v>9977.2000000000007</v>
      </c>
      <c r="O21" s="65">
        <f>O22+O23+O25+O26+O27+O29+O31+O32</f>
        <v>12827.5</v>
      </c>
      <c r="P21" s="65">
        <f>P22+P23+P25+P26+P27+P29+P31+P32</f>
        <v>11985</v>
      </c>
    </row>
    <row r="22" spans="1:23" ht="99" customHeight="1" x14ac:dyDescent="0.2">
      <c r="A22" s="65" t="s">
        <v>92</v>
      </c>
      <c r="B22" s="66" t="s">
        <v>121</v>
      </c>
      <c r="C22" s="48" t="s">
        <v>30</v>
      </c>
      <c r="D22" s="39" t="s">
        <v>51</v>
      </c>
      <c r="E22" s="39" t="s">
        <v>33</v>
      </c>
      <c r="F22" s="9" t="s">
        <v>156</v>
      </c>
      <c r="G22" s="9" t="s">
        <v>157</v>
      </c>
      <c r="H22" s="9" t="s">
        <v>158</v>
      </c>
      <c r="I22" s="39" t="s">
        <v>159</v>
      </c>
      <c r="J22" s="97" t="s">
        <v>63</v>
      </c>
      <c r="K22" s="51" t="s">
        <v>188</v>
      </c>
      <c r="L22" s="101" t="s">
        <v>42</v>
      </c>
      <c r="M22" s="102"/>
      <c r="N22" s="47">
        <f>640</f>
        <v>640</v>
      </c>
      <c r="O22" s="47">
        <f>3262</f>
        <v>3262</v>
      </c>
      <c r="P22" s="47">
        <v>2400</v>
      </c>
    </row>
    <row r="23" spans="1:23" ht="75" customHeight="1" x14ac:dyDescent="0.2">
      <c r="A23" s="122" t="s">
        <v>93</v>
      </c>
      <c r="B23" s="190" t="s">
        <v>122</v>
      </c>
      <c r="C23" s="81" t="s">
        <v>30</v>
      </c>
      <c r="D23" s="46" t="s">
        <v>49</v>
      </c>
      <c r="E23" s="46" t="s">
        <v>33</v>
      </c>
      <c r="F23" s="9" t="s">
        <v>156</v>
      </c>
      <c r="G23" s="9" t="s">
        <v>0</v>
      </c>
      <c r="H23" s="9" t="s">
        <v>158</v>
      </c>
      <c r="I23" s="192" t="s">
        <v>190</v>
      </c>
      <c r="J23" s="194" t="s">
        <v>63</v>
      </c>
      <c r="K23" s="160" t="s">
        <v>189</v>
      </c>
      <c r="L23" s="162" t="s">
        <v>50</v>
      </c>
      <c r="M23" s="118"/>
      <c r="N23" s="93">
        <f>4633+526.2</f>
        <v>5159.2</v>
      </c>
      <c r="O23" s="93">
        <v>5800</v>
      </c>
      <c r="P23" s="196">
        <v>5700</v>
      </c>
    </row>
    <row r="24" spans="1:23" ht="97.5" customHeight="1" x14ac:dyDescent="0.2">
      <c r="A24" s="189"/>
      <c r="B24" s="191"/>
      <c r="C24" s="81" t="s">
        <v>160</v>
      </c>
      <c r="D24" s="46">
        <v>13</v>
      </c>
      <c r="E24" s="46" t="s">
        <v>161</v>
      </c>
      <c r="F24" s="9" t="s">
        <v>163</v>
      </c>
      <c r="G24" s="9" t="s">
        <v>0</v>
      </c>
      <c r="H24" s="9" t="s">
        <v>162</v>
      </c>
      <c r="I24" s="193"/>
      <c r="J24" s="195"/>
      <c r="K24" s="161"/>
      <c r="L24" s="163"/>
      <c r="M24" s="164"/>
      <c r="N24" s="47"/>
      <c r="O24" s="47"/>
      <c r="P24" s="197"/>
    </row>
    <row r="25" spans="1:23" ht="117" customHeight="1" x14ac:dyDescent="0.2">
      <c r="A25" s="71" t="s">
        <v>94</v>
      </c>
      <c r="B25" s="66" t="s">
        <v>123</v>
      </c>
      <c r="C25" s="48" t="s">
        <v>30</v>
      </c>
      <c r="D25" s="39" t="s">
        <v>52</v>
      </c>
      <c r="E25" s="39" t="s">
        <v>33</v>
      </c>
      <c r="F25" s="38"/>
      <c r="G25" s="49"/>
      <c r="H25" s="50"/>
      <c r="I25" s="39" t="s">
        <v>191</v>
      </c>
      <c r="J25" s="97" t="s">
        <v>63</v>
      </c>
      <c r="K25" s="51" t="s">
        <v>192</v>
      </c>
      <c r="L25" s="101" t="s">
        <v>41</v>
      </c>
      <c r="M25" s="102"/>
      <c r="N25" s="47">
        <v>522</v>
      </c>
      <c r="O25" s="47">
        <v>500</v>
      </c>
      <c r="P25" s="47">
        <v>525</v>
      </c>
      <c r="U25" s="24"/>
      <c r="V25" s="24"/>
      <c r="W25" s="24"/>
    </row>
    <row r="26" spans="1:23" ht="99.6" customHeight="1" x14ac:dyDescent="0.2">
      <c r="A26" s="84" t="s">
        <v>95</v>
      </c>
      <c r="B26" s="96" t="s">
        <v>124</v>
      </c>
      <c r="C26" s="48" t="s">
        <v>30</v>
      </c>
      <c r="D26" s="39" t="s">
        <v>61</v>
      </c>
      <c r="E26" s="39" t="s">
        <v>33</v>
      </c>
      <c r="F26" s="9" t="s">
        <v>156</v>
      </c>
      <c r="G26" s="9" t="s">
        <v>0</v>
      </c>
      <c r="H26" s="9" t="s">
        <v>158</v>
      </c>
      <c r="I26" s="39" t="s">
        <v>193</v>
      </c>
      <c r="J26" s="97" t="s">
        <v>63</v>
      </c>
      <c r="K26" s="51" t="s">
        <v>194</v>
      </c>
      <c r="L26" s="101" t="s">
        <v>44</v>
      </c>
      <c r="M26" s="102"/>
      <c r="N26" s="47">
        <v>10</v>
      </c>
      <c r="O26" s="47">
        <v>10</v>
      </c>
      <c r="P26" s="47">
        <v>10</v>
      </c>
    </row>
    <row r="27" spans="1:23" ht="46.5" customHeight="1" x14ac:dyDescent="0.2">
      <c r="A27" s="170" t="s">
        <v>98</v>
      </c>
      <c r="B27" s="203" t="s">
        <v>125</v>
      </c>
      <c r="C27" s="48" t="s">
        <v>30</v>
      </c>
      <c r="D27" s="39" t="s">
        <v>62</v>
      </c>
      <c r="E27" s="39" t="s">
        <v>33</v>
      </c>
      <c r="F27" s="38"/>
      <c r="G27" s="49"/>
      <c r="H27" s="50"/>
      <c r="I27" s="201" t="s">
        <v>180</v>
      </c>
      <c r="J27" s="182" t="s">
        <v>63</v>
      </c>
      <c r="K27" s="134" t="s">
        <v>181</v>
      </c>
      <c r="L27" s="101" t="s">
        <v>44</v>
      </c>
      <c r="M27" s="102"/>
      <c r="N27" s="47">
        <v>1294.9000000000001</v>
      </c>
      <c r="O27" s="47">
        <v>1346.5</v>
      </c>
      <c r="P27" s="47">
        <v>1400</v>
      </c>
      <c r="U27" s="69"/>
      <c r="V27" s="69"/>
      <c r="W27" s="69"/>
    </row>
    <row r="28" spans="1:23" ht="44.45" customHeight="1" x14ac:dyDescent="0.2">
      <c r="A28" s="170"/>
      <c r="B28" s="204"/>
      <c r="C28" s="55" t="s">
        <v>178</v>
      </c>
      <c r="D28" s="39" t="s">
        <v>0</v>
      </c>
      <c r="E28" s="39" t="s">
        <v>179</v>
      </c>
      <c r="F28" s="89"/>
      <c r="G28" s="49"/>
      <c r="H28" s="50"/>
      <c r="I28" s="202"/>
      <c r="J28" s="139"/>
      <c r="K28" s="136"/>
      <c r="L28" s="67"/>
      <c r="M28" s="68"/>
      <c r="N28" s="47"/>
      <c r="O28" s="47"/>
      <c r="P28" s="47"/>
      <c r="U28" s="69"/>
      <c r="V28" s="69"/>
      <c r="W28" s="69"/>
    </row>
    <row r="29" spans="1:23" ht="42.95" customHeight="1" x14ac:dyDescent="0.2">
      <c r="A29" s="123" t="s">
        <v>96</v>
      </c>
      <c r="B29" s="190" t="s">
        <v>126</v>
      </c>
      <c r="C29" s="48" t="s">
        <v>30</v>
      </c>
      <c r="D29" s="39" t="s">
        <v>53</v>
      </c>
      <c r="E29" s="39" t="s">
        <v>33</v>
      </c>
      <c r="F29" s="198" t="s">
        <v>54</v>
      </c>
      <c r="G29" s="199" t="s">
        <v>0</v>
      </c>
      <c r="H29" s="200" t="s">
        <v>55</v>
      </c>
      <c r="I29" s="201" t="s">
        <v>185</v>
      </c>
      <c r="J29" s="182" t="s">
        <v>63</v>
      </c>
      <c r="K29" s="134" t="s">
        <v>184</v>
      </c>
      <c r="L29" s="101" t="s">
        <v>43</v>
      </c>
      <c r="M29" s="102"/>
      <c r="N29" s="52">
        <v>1301.0999999999999</v>
      </c>
      <c r="O29" s="52">
        <v>1139</v>
      </c>
      <c r="P29" s="52">
        <v>1180</v>
      </c>
      <c r="U29" s="24"/>
      <c r="V29" s="24"/>
      <c r="W29" s="24"/>
    </row>
    <row r="30" spans="1:23" ht="57.6" customHeight="1" x14ac:dyDescent="0.2">
      <c r="A30" s="189"/>
      <c r="B30" s="191"/>
      <c r="C30" s="48" t="s">
        <v>154</v>
      </c>
      <c r="D30" s="39" t="s">
        <v>0</v>
      </c>
      <c r="E30" s="39" t="s">
        <v>155</v>
      </c>
      <c r="F30" s="198"/>
      <c r="G30" s="199"/>
      <c r="H30" s="200"/>
      <c r="I30" s="202"/>
      <c r="J30" s="139"/>
      <c r="K30" s="136"/>
      <c r="L30" s="67"/>
      <c r="M30" s="68"/>
      <c r="N30" s="71"/>
      <c r="O30" s="71"/>
      <c r="P30" s="71"/>
      <c r="U30" s="24"/>
      <c r="V30" s="24"/>
      <c r="W30" s="24"/>
    </row>
    <row r="31" spans="1:23" ht="258.60000000000002" customHeight="1" x14ac:dyDescent="0.2">
      <c r="A31" s="65" t="s">
        <v>97</v>
      </c>
      <c r="B31" s="66" t="s">
        <v>127</v>
      </c>
      <c r="C31" s="48" t="s">
        <v>30</v>
      </c>
      <c r="D31" s="39" t="s">
        <v>56</v>
      </c>
      <c r="E31" s="39" t="s">
        <v>33</v>
      </c>
      <c r="F31" s="94" t="s">
        <v>57</v>
      </c>
      <c r="G31" s="94"/>
      <c r="H31" s="94" t="s">
        <v>58</v>
      </c>
      <c r="I31" s="39" t="s">
        <v>195</v>
      </c>
      <c r="J31" s="97" t="s">
        <v>63</v>
      </c>
      <c r="K31" s="51" t="s">
        <v>196</v>
      </c>
      <c r="L31" s="101" t="s">
        <v>59</v>
      </c>
      <c r="M31" s="102"/>
      <c r="N31" s="65">
        <f>300+600</f>
        <v>900</v>
      </c>
      <c r="O31" s="65">
        <f>200+400</f>
        <v>600</v>
      </c>
      <c r="P31" s="65">
        <f>200+400</f>
        <v>600</v>
      </c>
    </row>
    <row r="32" spans="1:23" ht="117" customHeight="1" x14ac:dyDescent="0.2">
      <c r="A32" s="65" t="s">
        <v>144</v>
      </c>
      <c r="B32" s="66" t="s">
        <v>128</v>
      </c>
      <c r="C32" s="48" t="s">
        <v>30</v>
      </c>
      <c r="D32" s="39" t="s">
        <v>60</v>
      </c>
      <c r="E32" s="39" t="s">
        <v>33</v>
      </c>
      <c r="F32" s="38"/>
      <c r="G32" s="49"/>
      <c r="H32" s="50"/>
      <c r="I32" s="39" t="s">
        <v>186</v>
      </c>
      <c r="J32" s="95" t="s">
        <v>63</v>
      </c>
      <c r="K32" s="51" t="s">
        <v>187</v>
      </c>
      <c r="L32" s="101" t="s">
        <v>48</v>
      </c>
      <c r="M32" s="102"/>
      <c r="N32" s="65">
        <v>150</v>
      </c>
      <c r="O32" s="65">
        <v>170</v>
      </c>
      <c r="P32" s="65">
        <v>170</v>
      </c>
    </row>
    <row r="33" spans="1:16" ht="144.6" customHeight="1" x14ac:dyDescent="0.2">
      <c r="A33" s="70" t="s">
        <v>99</v>
      </c>
      <c r="B33" s="64" t="s">
        <v>129</v>
      </c>
      <c r="C33" s="175" t="s">
        <v>27</v>
      </c>
      <c r="D33" s="176"/>
      <c r="E33" s="167"/>
      <c r="F33" s="175" t="s">
        <v>27</v>
      </c>
      <c r="G33" s="176"/>
      <c r="H33" s="167"/>
      <c r="I33" s="175" t="s">
        <v>27</v>
      </c>
      <c r="J33" s="176"/>
      <c r="K33" s="167"/>
      <c r="L33" s="177" t="s">
        <v>28</v>
      </c>
      <c r="M33" s="178"/>
      <c r="N33" s="71">
        <f>N34+N35+N36+N37+N38+N39+N40+N41+N42+N43</f>
        <v>46947.100000000006</v>
      </c>
      <c r="O33" s="71">
        <f t="shared" ref="O33:P33" si="2">O34+O35+O36+O37+O38+O39+O40+O41+O42+O43</f>
        <v>38387.800000000003</v>
      </c>
      <c r="P33" s="71">
        <f t="shared" si="2"/>
        <v>39448.400000000001</v>
      </c>
    </row>
    <row r="34" spans="1:16" ht="89.45" customHeight="1" x14ac:dyDescent="0.2">
      <c r="A34" s="170" t="s">
        <v>100</v>
      </c>
      <c r="B34" s="140" t="s">
        <v>130</v>
      </c>
      <c r="C34" s="179" t="s">
        <v>164</v>
      </c>
      <c r="D34" s="179" t="s">
        <v>165</v>
      </c>
      <c r="E34" s="179" t="s">
        <v>166</v>
      </c>
      <c r="F34" s="179" t="s">
        <v>167</v>
      </c>
      <c r="G34" s="179" t="s">
        <v>0</v>
      </c>
      <c r="H34" s="179" t="s">
        <v>168</v>
      </c>
      <c r="I34" s="125" t="s">
        <v>197</v>
      </c>
      <c r="J34" s="182" t="s">
        <v>63</v>
      </c>
      <c r="K34" s="183" t="s">
        <v>198</v>
      </c>
      <c r="L34" s="103" t="s">
        <v>64</v>
      </c>
      <c r="M34" s="104"/>
      <c r="N34" s="72">
        <f>2373.5+788</f>
        <v>3161.5</v>
      </c>
      <c r="O34" s="72">
        <f>2445+820</f>
        <v>3265</v>
      </c>
      <c r="P34" s="72">
        <f>2530+852</f>
        <v>3382</v>
      </c>
    </row>
    <row r="35" spans="1:16" ht="93.6" customHeight="1" x14ac:dyDescent="0.2">
      <c r="A35" s="170"/>
      <c r="B35" s="141"/>
      <c r="C35" s="180"/>
      <c r="D35" s="180"/>
      <c r="E35" s="180"/>
      <c r="F35" s="180"/>
      <c r="G35" s="180"/>
      <c r="H35" s="180"/>
      <c r="I35" s="126"/>
      <c r="J35" s="138"/>
      <c r="K35" s="184"/>
      <c r="L35" s="103" t="s">
        <v>65</v>
      </c>
      <c r="M35" s="104"/>
      <c r="N35" s="72">
        <f>1763.2+12481.6</f>
        <v>14244.800000000001</v>
      </c>
      <c r="O35" s="72">
        <f>1834+12983.8</f>
        <v>14817.8</v>
      </c>
      <c r="P35" s="72">
        <f>1908+13498.4</f>
        <v>15406.4</v>
      </c>
    </row>
    <row r="36" spans="1:16" ht="79.5" customHeight="1" x14ac:dyDescent="0.2">
      <c r="A36" s="170"/>
      <c r="B36" s="141"/>
      <c r="C36" s="180"/>
      <c r="D36" s="180"/>
      <c r="E36" s="180"/>
      <c r="F36" s="180"/>
      <c r="G36" s="180"/>
      <c r="H36" s="180"/>
      <c r="I36" s="126"/>
      <c r="J36" s="138"/>
      <c r="K36" s="184"/>
      <c r="L36" s="103" t="s">
        <v>66</v>
      </c>
      <c r="M36" s="104"/>
      <c r="N36" s="72">
        <f>1142</f>
        <v>1142</v>
      </c>
      <c r="O36" s="72">
        <v>1200</v>
      </c>
      <c r="P36" s="72">
        <v>1200</v>
      </c>
    </row>
    <row r="37" spans="1:16" ht="60.6" customHeight="1" x14ac:dyDescent="0.2">
      <c r="A37" s="170"/>
      <c r="B37" s="141"/>
      <c r="C37" s="180"/>
      <c r="D37" s="180"/>
      <c r="E37" s="180"/>
      <c r="F37" s="180"/>
      <c r="G37" s="180"/>
      <c r="H37" s="180"/>
      <c r="I37" s="126"/>
      <c r="J37" s="138"/>
      <c r="K37" s="184"/>
      <c r="L37" s="103" t="s">
        <v>68</v>
      </c>
      <c r="M37" s="104"/>
      <c r="N37" s="72">
        <v>1198.8</v>
      </c>
      <c r="O37" s="72">
        <v>1405</v>
      </c>
      <c r="P37" s="72">
        <v>1410</v>
      </c>
    </row>
    <row r="38" spans="1:16" ht="74.45" customHeight="1" x14ac:dyDescent="0.2">
      <c r="A38" s="170"/>
      <c r="B38" s="141"/>
      <c r="C38" s="180"/>
      <c r="D38" s="180"/>
      <c r="E38" s="180"/>
      <c r="F38" s="180"/>
      <c r="G38" s="180"/>
      <c r="H38" s="180"/>
      <c r="I38" s="126"/>
      <c r="J38" s="138"/>
      <c r="K38" s="184"/>
      <c r="L38" s="103" t="s">
        <v>67</v>
      </c>
      <c r="M38" s="104"/>
      <c r="N38" s="72">
        <v>1200</v>
      </c>
      <c r="O38" s="72">
        <v>1400</v>
      </c>
      <c r="P38" s="72">
        <v>1400</v>
      </c>
    </row>
    <row r="39" spans="1:16" ht="56.1" customHeight="1" x14ac:dyDescent="0.2">
      <c r="A39" s="170"/>
      <c r="B39" s="141"/>
      <c r="C39" s="181"/>
      <c r="D39" s="181"/>
      <c r="E39" s="181"/>
      <c r="F39" s="181"/>
      <c r="G39" s="181"/>
      <c r="H39" s="181"/>
      <c r="I39" s="127"/>
      <c r="J39" s="139"/>
      <c r="K39" s="185"/>
      <c r="L39" s="103" t="s">
        <v>69</v>
      </c>
      <c r="M39" s="104"/>
      <c r="N39" s="72">
        <v>300</v>
      </c>
      <c r="O39" s="72">
        <v>450</v>
      </c>
      <c r="P39" s="72">
        <v>350</v>
      </c>
    </row>
    <row r="40" spans="1:16" ht="51" customHeight="1" x14ac:dyDescent="0.2">
      <c r="A40" s="122" t="s">
        <v>101</v>
      </c>
      <c r="B40" s="73" t="s">
        <v>131</v>
      </c>
      <c r="C40" s="119" t="s">
        <v>30</v>
      </c>
      <c r="D40" s="125" t="s">
        <v>51</v>
      </c>
      <c r="E40" s="125" t="s">
        <v>33</v>
      </c>
      <c r="F40" s="125"/>
      <c r="G40" s="128"/>
      <c r="H40" s="131"/>
      <c r="I40" s="119" t="s">
        <v>159</v>
      </c>
      <c r="J40" s="137" t="s">
        <v>63</v>
      </c>
      <c r="K40" s="134" t="s">
        <v>169</v>
      </c>
      <c r="L40" s="101" t="s">
        <v>42</v>
      </c>
      <c r="M40" s="102"/>
      <c r="N40" s="65">
        <v>9400</v>
      </c>
      <c r="O40" s="65">
        <v>2550</v>
      </c>
      <c r="P40" s="65">
        <v>3300</v>
      </c>
    </row>
    <row r="41" spans="1:16" ht="44.45" customHeight="1" x14ac:dyDescent="0.2">
      <c r="A41" s="123"/>
      <c r="B41" s="74" t="s">
        <v>132</v>
      </c>
      <c r="C41" s="120"/>
      <c r="D41" s="126"/>
      <c r="E41" s="126"/>
      <c r="F41" s="126"/>
      <c r="G41" s="129"/>
      <c r="H41" s="132"/>
      <c r="I41" s="120"/>
      <c r="J41" s="138"/>
      <c r="K41" s="135"/>
      <c r="L41" s="101" t="s">
        <v>42</v>
      </c>
      <c r="M41" s="102"/>
      <c r="N41" s="65">
        <v>3000</v>
      </c>
      <c r="O41" s="65">
        <v>2000</v>
      </c>
      <c r="P41" s="65">
        <v>2000</v>
      </c>
    </row>
    <row r="42" spans="1:16" ht="48.95" customHeight="1" x14ac:dyDescent="0.2">
      <c r="A42" s="124"/>
      <c r="B42" s="61" t="s">
        <v>133</v>
      </c>
      <c r="C42" s="121"/>
      <c r="D42" s="127"/>
      <c r="E42" s="127"/>
      <c r="F42" s="127"/>
      <c r="G42" s="130"/>
      <c r="H42" s="133"/>
      <c r="I42" s="121"/>
      <c r="J42" s="139"/>
      <c r="K42" s="136"/>
      <c r="L42" s="101" t="s">
        <v>42</v>
      </c>
      <c r="M42" s="102"/>
      <c r="N42" s="65">
        <v>13300</v>
      </c>
      <c r="O42" s="65">
        <v>11000</v>
      </c>
      <c r="P42" s="65">
        <v>11000</v>
      </c>
    </row>
    <row r="43" spans="1:16" ht="124.5" customHeight="1" x14ac:dyDescent="0.2">
      <c r="A43" s="75" t="s">
        <v>102</v>
      </c>
      <c r="B43" s="76" t="s">
        <v>134</v>
      </c>
      <c r="C43" s="77" t="s">
        <v>30</v>
      </c>
      <c r="D43" s="77" t="s">
        <v>70</v>
      </c>
      <c r="E43" s="77" t="s">
        <v>33</v>
      </c>
      <c r="F43" s="78"/>
      <c r="G43" s="79"/>
      <c r="H43" s="80"/>
      <c r="I43" s="81"/>
      <c r="J43" s="82"/>
      <c r="K43" s="83"/>
      <c r="L43" s="101" t="s">
        <v>71</v>
      </c>
      <c r="M43" s="102"/>
      <c r="N43" s="47">
        <v>0</v>
      </c>
      <c r="O43" s="47">
        <v>300</v>
      </c>
      <c r="P43" s="47">
        <v>0</v>
      </c>
    </row>
    <row r="44" spans="1:16" ht="120" customHeight="1" x14ac:dyDescent="0.2">
      <c r="A44" s="84" t="s">
        <v>103</v>
      </c>
      <c r="B44" s="64" t="s">
        <v>135</v>
      </c>
      <c r="C44" s="105" t="s">
        <v>27</v>
      </c>
      <c r="D44" s="106"/>
      <c r="E44" s="107"/>
      <c r="F44" s="105" t="s">
        <v>27</v>
      </c>
      <c r="G44" s="106"/>
      <c r="H44" s="107"/>
      <c r="I44" s="108" t="s">
        <v>27</v>
      </c>
      <c r="J44" s="109"/>
      <c r="K44" s="110"/>
      <c r="L44" s="111" t="s">
        <v>28</v>
      </c>
      <c r="M44" s="110"/>
      <c r="N44" s="47">
        <f>N45</f>
        <v>773.3</v>
      </c>
      <c r="O44" s="47">
        <f t="shared" ref="O44:P44" si="3">O45</f>
        <v>511.1</v>
      </c>
      <c r="P44" s="47">
        <f t="shared" si="3"/>
        <v>511.1</v>
      </c>
    </row>
    <row r="45" spans="1:16" ht="36.6" customHeight="1" x14ac:dyDescent="0.2">
      <c r="A45" s="85" t="s">
        <v>104</v>
      </c>
      <c r="B45" s="86" t="s">
        <v>136</v>
      </c>
      <c r="C45" s="115" t="s">
        <v>27</v>
      </c>
      <c r="D45" s="116"/>
      <c r="E45" s="114"/>
      <c r="F45" s="115" t="s">
        <v>27</v>
      </c>
      <c r="G45" s="116"/>
      <c r="H45" s="114"/>
      <c r="I45" s="115" t="s">
        <v>27</v>
      </c>
      <c r="J45" s="116"/>
      <c r="K45" s="114"/>
      <c r="L45" s="113" t="s">
        <v>28</v>
      </c>
      <c r="M45" s="114"/>
      <c r="N45" s="52">
        <f>N46+N47</f>
        <v>773.3</v>
      </c>
      <c r="O45" s="52">
        <f t="shared" ref="O45:P45" si="4">O46+O47</f>
        <v>511.1</v>
      </c>
      <c r="P45" s="52">
        <f t="shared" si="4"/>
        <v>511.1</v>
      </c>
    </row>
    <row r="46" spans="1:16" ht="95.1" customHeight="1" x14ac:dyDescent="0.2">
      <c r="A46" s="2" t="s">
        <v>105</v>
      </c>
      <c r="B46" s="66" t="s">
        <v>137</v>
      </c>
      <c r="C46" s="9" t="s">
        <v>170</v>
      </c>
      <c r="D46" s="9" t="s">
        <v>0</v>
      </c>
      <c r="E46" s="9" t="s">
        <v>171</v>
      </c>
      <c r="F46" s="1" t="s">
        <v>78</v>
      </c>
      <c r="G46" s="1" t="s">
        <v>63</v>
      </c>
      <c r="H46" s="1" t="s">
        <v>72</v>
      </c>
      <c r="I46" s="98" t="s">
        <v>172</v>
      </c>
      <c r="J46" s="1" t="s">
        <v>63</v>
      </c>
      <c r="K46" s="1" t="s">
        <v>73</v>
      </c>
      <c r="L46" s="117" t="s">
        <v>79</v>
      </c>
      <c r="M46" s="118"/>
      <c r="N46" s="65">
        <v>233.7</v>
      </c>
      <c r="O46" s="65">
        <v>0</v>
      </c>
      <c r="P46" s="65">
        <v>0</v>
      </c>
    </row>
    <row r="47" spans="1:16" ht="132.6" customHeight="1" x14ac:dyDescent="0.2">
      <c r="A47" s="3" t="s">
        <v>106</v>
      </c>
      <c r="B47" s="87" t="s">
        <v>138</v>
      </c>
      <c r="C47" s="9" t="s">
        <v>170</v>
      </c>
      <c r="D47" s="9" t="s">
        <v>0</v>
      </c>
      <c r="E47" s="9" t="s">
        <v>171</v>
      </c>
      <c r="F47" s="13" t="s">
        <v>74</v>
      </c>
      <c r="G47" s="13" t="s">
        <v>75</v>
      </c>
      <c r="H47" s="13" t="s">
        <v>76</v>
      </c>
      <c r="I47" s="99" t="s">
        <v>77</v>
      </c>
      <c r="J47" s="1" t="s">
        <v>63</v>
      </c>
      <c r="K47" s="1" t="s">
        <v>173</v>
      </c>
      <c r="L47" s="112" t="s">
        <v>66</v>
      </c>
      <c r="M47" s="102"/>
      <c r="N47" s="47">
        <v>539.6</v>
      </c>
      <c r="O47" s="47">
        <v>511.1</v>
      </c>
      <c r="P47" s="47">
        <v>511.1</v>
      </c>
    </row>
    <row r="48" spans="1:16" ht="37.5" customHeight="1" x14ac:dyDescent="0.2">
      <c r="A48" s="4" t="s">
        <v>107</v>
      </c>
      <c r="B48" s="64" t="s">
        <v>139</v>
      </c>
      <c r="C48" s="115" t="s">
        <v>27</v>
      </c>
      <c r="D48" s="116"/>
      <c r="E48" s="114"/>
      <c r="F48" s="115" t="s">
        <v>27</v>
      </c>
      <c r="G48" s="116"/>
      <c r="H48" s="114"/>
      <c r="I48" s="115" t="s">
        <v>27</v>
      </c>
      <c r="J48" s="116"/>
      <c r="K48" s="114"/>
      <c r="L48" s="113" t="s">
        <v>28</v>
      </c>
      <c r="M48" s="114"/>
      <c r="N48" s="52">
        <f>N49</f>
        <v>233.8</v>
      </c>
      <c r="O48" s="52">
        <f t="shared" ref="O48:P48" si="5">O49</f>
        <v>0</v>
      </c>
      <c r="P48" s="52">
        <f t="shared" si="5"/>
        <v>0</v>
      </c>
    </row>
    <row r="49" spans="1:20" ht="81" customHeight="1" x14ac:dyDescent="0.2">
      <c r="A49" s="5" t="s">
        <v>108</v>
      </c>
      <c r="B49" s="140" t="s">
        <v>140</v>
      </c>
      <c r="C49" s="115" t="s">
        <v>27</v>
      </c>
      <c r="D49" s="116"/>
      <c r="E49" s="114"/>
      <c r="F49" s="115" t="s">
        <v>27</v>
      </c>
      <c r="G49" s="116"/>
      <c r="H49" s="114"/>
      <c r="I49" s="115" t="s">
        <v>27</v>
      </c>
      <c r="J49" s="116"/>
      <c r="K49" s="114"/>
      <c r="L49" s="113" t="s">
        <v>28</v>
      </c>
      <c r="M49" s="114"/>
      <c r="N49" s="52">
        <f>N50+N51+N52</f>
        <v>233.8</v>
      </c>
      <c r="O49" s="52">
        <f t="shared" ref="O49:P49" si="6">O50+O51+O52</f>
        <v>0</v>
      </c>
      <c r="P49" s="52">
        <f t="shared" si="6"/>
        <v>0</v>
      </c>
    </row>
    <row r="50" spans="1:20" ht="86.45" customHeight="1" x14ac:dyDescent="0.2">
      <c r="A50" s="6" t="s">
        <v>142</v>
      </c>
      <c r="B50" s="141"/>
      <c r="C50" s="9" t="s">
        <v>170</v>
      </c>
      <c r="D50" s="9" t="s">
        <v>0</v>
      </c>
      <c r="E50" s="9" t="s">
        <v>171</v>
      </c>
      <c r="F50" s="7"/>
      <c r="G50" s="7"/>
      <c r="H50" s="7"/>
      <c r="I50" s="100" t="s">
        <v>177</v>
      </c>
      <c r="J50" s="7" t="s">
        <v>63</v>
      </c>
      <c r="K50" s="8" t="s">
        <v>143</v>
      </c>
      <c r="L50" s="143" t="s">
        <v>64</v>
      </c>
      <c r="M50" s="143"/>
      <c r="N50" s="65">
        <v>21.8</v>
      </c>
      <c r="O50" s="65">
        <v>0</v>
      </c>
      <c r="P50" s="65">
        <v>0</v>
      </c>
    </row>
    <row r="51" spans="1:20" ht="86.1" customHeight="1" x14ac:dyDescent="0.2">
      <c r="A51" s="2" t="s">
        <v>109</v>
      </c>
      <c r="B51" s="141"/>
      <c r="C51" s="9" t="s">
        <v>170</v>
      </c>
      <c r="D51" s="9" t="s">
        <v>0</v>
      </c>
      <c r="E51" s="9" t="s">
        <v>171</v>
      </c>
      <c r="F51" s="1"/>
      <c r="G51" s="1"/>
      <c r="H51" s="1"/>
      <c r="I51" s="100" t="s">
        <v>177</v>
      </c>
      <c r="J51" s="7" t="s">
        <v>63</v>
      </c>
      <c r="K51" s="8" t="s">
        <v>143</v>
      </c>
      <c r="L51" s="143" t="s">
        <v>65</v>
      </c>
      <c r="M51" s="143"/>
      <c r="N51" s="65">
        <v>112</v>
      </c>
      <c r="O51" s="65">
        <v>0</v>
      </c>
      <c r="P51" s="65">
        <v>0</v>
      </c>
    </row>
    <row r="52" spans="1:20" ht="75" customHeight="1" x14ac:dyDescent="0.2">
      <c r="A52" s="2" t="s">
        <v>110</v>
      </c>
      <c r="B52" s="142"/>
      <c r="C52" s="9" t="s">
        <v>170</v>
      </c>
      <c r="D52" s="9" t="s">
        <v>0</v>
      </c>
      <c r="E52" s="9" t="s">
        <v>171</v>
      </c>
      <c r="F52" s="9" t="s">
        <v>174</v>
      </c>
      <c r="G52" s="9" t="s">
        <v>175</v>
      </c>
      <c r="H52" s="9" t="s">
        <v>176</v>
      </c>
      <c r="I52" s="100" t="s">
        <v>177</v>
      </c>
      <c r="J52" s="7" t="s">
        <v>63</v>
      </c>
      <c r="K52" s="8" t="s">
        <v>143</v>
      </c>
      <c r="L52" s="143" t="s">
        <v>44</v>
      </c>
      <c r="M52" s="143"/>
      <c r="N52" s="65">
        <v>100</v>
      </c>
      <c r="O52" s="65">
        <v>0</v>
      </c>
      <c r="P52" s="65">
        <v>0</v>
      </c>
    </row>
    <row r="53" spans="1:20" ht="21" x14ac:dyDescent="0.2">
      <c r="A53" s="88" t="s">
        <v>141</v>
      </c>
      <c r="B53" s="37"/>
      <c r="C53" s="171" t="s">
        <v>27</v>
      </c>
      <c r="D53" s="172"/>
      <c r="E53" s="173"/>
      <c r="F53" s="171" t="s">
        <v>27</v>
      </c>
      <c r="G53" s="172"/>
      <c r="H53" s="173"/>
      <c r="I53" s="171" t="s">
        <v>27</v>
      </c>
      <c r="J53" s="172"/>
      <c r="K53" s="173"/>
      <c r="L53" s="174" t="s">
        <v>28</v>
      </c>
      <c r="M53" s="173"/>
      <c r="N53" s="90">
        <f>N9</f>
        <v>92341.1</v>
      </c>
      <c r="O53" s="90">
        <f t="shared" ref="O53:P53" si="7">O9</f>
        <v>80984.800000000017</v>
      </c>
      <c r="P53" s="90">
        <f t="shared" si="7"/>
        <v>80637.300000000017</v>
      </c>
    </row>
    <row r="55" spans="1:20" x14ac:dyDescent="0.2">
      <c r="A55" s="147"/>
      <c r="B55" s="145"/>
      <c r="C55" s="145"/>
      <c r="D55" s="145"/>
      <c r="E55" s="145"/>
      <c r="F55" s="145"/>
      <c r="G55" s="145"/>
      <c r="H55" s="145"/>
      <c r="I55" s="145"/>
    </row>
    <row r="56" spans="1:20" s="205" customFormat="1" ht="25.5" x14ac:dyDescent="0.2">
      <c r="B56" s="206"/>
      <c r="C56" s="207" t="s">
        <v>199</v>
      </c>
      <c r="F56" s="207" t="s">
        <v>200</v>
      </c>
      <c r="I56" s="207"/>
      <c r="T56" s="208"/>
    </row>
    <row r="57" spans="1:20" s="205" customFormat="1" ht="12.75" x14ac:dyDescent="0.2">
      <c r="B57" s="206"/>
      <c r="C57" s="207"/>
      <c r="F57" s="207"/>
      <c r="I57" s="207"/>
      <c r="T57" s="208"/>
    </row>
    <row r="58" spans="1:20" s="205" customFormat="1" ht="12.75" x14ac:dyDescent="0.2">
      <c r="B58" s="206"/>
      <c r="C58" s="207" t="s">
        <v>201</v>
      </c>
      <c r="F58" s="207" t="s">
        <v>202</v>
      </c>
      <c r="I58" s="207"/>
      <c r="T58" s="208"/>
    </row>
  </sheetData>
  <mergeCells count="135">
    <mergeCell ref="P23:P24"/>
    <mergeCell ref="A29:A30"/>
    <mergeCell ref="B29:B30"/>
    <mergeCell ref="F29:F30"/>
    <mergeCell ref="G29:G30"/>
    <mergeCell ref="H29:H30"/>
    <mergeCell ref="I29:I30"/>
    <mergeCell ref="J29:J30"/>
    <mergeCell ref="K29:K30"/>
    <mergeCell ref="A27:A28"/>
    <mergeCell ref="B27:B28"/>
    <mergeCell ref="I27:I28"/>
    <mergeCell ref="J27:J28"/>
    <mergeCell ref="K27:K28"/>
    <mergeCell ref="A15:A16"/>
    <mergeCell ref="I15:I16"/>
    <mergeCell ref="J15:J16"/>
    <mergeCell ref="A17:A18"/>
    <mergeCell ref="B15:B16"/>
    <mergeCell ref="B17:B18"/>
    <mergeCell ref="A23:A24"/>
    <mergeCell ref="B23:B24"/>
    <mergeCell ref="I23:I24"/>
    <mergeCell ref="J23:J24"/>
    <mergeCell ref="I17:I18"/>
    <mergeCell ref="J17:J18"/>
    <mergeCell ref="B34:B39"/>
    <mergeCell ref="C34:C39"/>
    <mergeCell ref="D34:D39"/>
    <mergeCell ref="E34:E39"/>
    <mergeCell ref="F34:F39"/>
    <mergeCell ref="G34:G39"/>
    <mergeCell ref="H34:H39"/>
    <mergeCell ref="J34:J39"/>
    <mergeCell ref="K34:K39"/>
    <mergeCell ref="A34:A39"/>
    <mergeCell ref="A55:I55"/>
    <mergeCell ref="C53:E53"/>
    <mergeCell ref="I53:K53"/>
    <mergeCell ref="L53:M53"/>
    <mergeCell ref="F53:H53"/>
    <mergeCell ref="L41:M41"/>
    <mergeCell ref="C21:E21"/>
    <mergeCell ref="F21:H21"/>
    <mergeCell ref="I21:K21"/>
    <mergeCell ref="L21:M21"/>
    <mergeCell ref="L22:M22"/>
    <mergeCell ref="L25:M25"/>
    <mergeCell ref="L26:M26"/>
    <mergeCell ref="L29:M29"/>
    <mergeCell ref="L27:M27"/>
    <mergeCell ref="L31:M31"/>
    <mergeCell ref="L40:M40"/>
    <mergeCell ref="C33:E33"/>
    <mergeCell ref="F33:H33"/>
    <mergeCell ref="I33:K33"/>
    <mergeCell ref="L33:M33"/>
    <mergeCell ref="I34:I39"/>
    <mergeCell ref="L52:M52"/>
    <mergeCell ref="C12:E12"/>
    <mergeCell ref="F12:H12"/>
    <mergeCell ref="F10:H10"/>
    <mergeCell ref="C10:E10"/>
    <mergeCell ref="L12:M12"/>
    <mergeCell ref="L11:M11"/>
    <mergeCell ref="C11:E11"/>
    <mergeCell ref="F11:H11"/>
    <mergeCell ref="I11:K11"/>
    <mergeCell ref="L13:M13"/>
    <mergeCell ref="L14:M14"/>
    <mergeCell ref="L20:M20"/>
    <mergeCell ref="L19:M19"/>
    <mergeCell ref="L15:M15"/>
    <mergeCell ref="L17:M17"/>
    <mergeCell ref="L10:M10"/>
    <mergeCell ref="K23:K24"/>
    <mergeCell ref="L23:M24"/>
    <mergeCell ref="I12:K12"/>
    <mergeCell ref="I10:K10"/>
    <mergeCell ref="K17:K18"/>
    <mergeCell ref="N2:P2"/>
    <mergeCell ref="A3:P3"/>
    <mergeCell ref="A4:M4"/>
    <mergeCell ref="A2:C2"/>
    <mergeCell ref="N5:P5"/>
    <mergeCell ref="L5:M5"/>
    <mergeCell ref="C9:E9"/>
    <mergeCell ref="I9:K9"/>
    <mergeCell ref="C5:K5"/>
    <mergeCell ref="F6:H6"/>
    <mergeCell ref="C6:E6"/>
    <mergeCell ref="I6:K6"/>
    <mergeCell ref="O6:P6"/>
    <mergeCell ref="L9:M9"/>
    <mergeCell ref="F9:H9"/>
    <mergeCell ref="L48:M48"/>
    <mergeCell ref="C49:E49"/>
    <mergeCell ref="F49:H49"/>
    <mergeCell ref="I49:K49"/>
    <mergeCell ref="A40:A42"/>
    <mergeCell ref="D40:D42"/>
    <mergeCell ref="E40:E42"/>
    <mergeCell ref="F40:F42"/>
    <mergeCell ref="G40:G42"/>
    <mergeCell ref="H40:H42"/>
    <mergeCell ref="I40:I42"/>
    <mergeCell ref="K40:K42"/>
    <mergeCell ref="J40:J42"/>
    <mergeCell ref="B49:B52"/>
    <mergeCell ref="L50:M50"/>
    <mergeCell ref="L51:M51"/>
    <mergeCell ref="L32:M32"/>
    <mergeCell ref="L38:M38"/>
    <mergeCell ref="L37:M37"/>
    <mergeCell ref="C44:E44"/>
    <mergeCell ref="F44:H44"/>
    <mergeCell ref="I44:K44"/>
    <mergeCell ref="L44:M44"/>
    <mergeCell ref="L47:M47"/>
    <mergeCell ref="L49:M49"/>
    <mergeCell ref="C45:E45"/>
    <mergeCell ref="F45:H45"/>
    <mergeCell ref="I45:K45"/>
    <mergeCell ref="L45:M45"/>
    <mergeCell ref="L46:M46"/>
    <mergeCell ref="L43:M43"/>
    <mergeCell ref="C40:C42"/>
    <mergeCell ref="L42:M42"/>
    <mergeCell ref="L34:M34"/>
    <mergeCell ref="L35:M35"/>
    <mergeCell ref="L36:M36"/>
    <mergeCell ref="L39:M39"/>
    <mergeCell ref="C48:E48"/>
    <mergeCell ref="F48:H48"/>
    <mergeCell ref="I48:K48"/>
  </mergeCells>
  <phoneticPr fontId="0" type="noConversion"/>
  <pageMargins left="0.39370078740157499" right="0.196850393700787" top="0.39370078740157499" bottom="0.39370078740157499" header="0.39370078740157499" footer="0.39370078740157499"/>
  <pageSetup paperSize="8" scale="93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Gureva</dc:creator>
  <cp:lastModifiedBy>Gureva</cp:lastModifiedBy>
  <cp:lastPrinted>2018-02-08T08:11:26Z</cp:lastPrinted>
  <dcterms:created xsi:type="dcterms:W3CDTF">2016-05-23T09:47:54Z</dcterms:created>
  <dcterms:modified xsi:type="dcterms:W3CDTF">2018-02-08T08:13:08Z</dcterms:modified>
</cp:coreProperties>
</file>